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e\Liga\Liga\2015\"/>
    </mc:Choice>
  </mc:AlternateContent>
  <bookViews>
    <workbookView xWindow="0" yWindow="0" windowWidth="20490" windowHeight="7755"/>
  </bookViews>
  <sheets>
    <sheet name="Tabelle1" sheetId="1" r:id="rId1"/>
  </sheets>
  <definedNames>
    <definedName name="_xlnm._FilterDatabase" localSheetId="0" hidden="1">Tabelle1!$B$6:$V$72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52" i="1" s="1"/>
  <c r="R5" i="1"/>
  <c r="R52" i="1" s="1"/>
  <c r="S35" i="1"/>
  <c r="S36" i="1"/>
  <c r="S30" i="1"/>
  <c r="S49" i="1"/>
  <c r="S27" i="1"/>
  <c r="S59" i="1"/>
  <c r="S15" i="1"/>
  <c r="S41" i="1"/>
  <c r="S18" i="1"/>
  <c r="S47" i="1"/>
  <c r="S48" i="1"/>
  <c r="S44" i="1"/>
  <c r="S45" i="1"/>
  <c r="S11" i="1"/>
  <c r="S24" i="1"/>
  <c r="S38" i="1"/>
  <c r="S56" i="1"/>
  <c r="S17" i="1"/>
  <c r="S46" i="1"/>
  <c r="S58" i="1"/>
  <c r="S43" i="1"/>
  <c r="S37" i="1"/>
  <c r="S33" i="1"/>
  <c r="S34" i="1"/>
  <c r="S21" i="1"/>
  <c r="S9" i="1"/>
  <c r="R23" i="1"/>
  <c r="S23" i="1"/>
  <c r="S16" i="1"/>
  <c r="S42" i="1"/>
  <c r="S14" i="1"/>
  <c r="S40" i="1"/>
  <c r="S54" i="1"/>
  <c r="S10" i="1"/>
  <c r="S57" i="1"/>
  <c r="R32" i="1"/>
  <c r="S32" i="1"/>
  <c r="S20" i="1"/>
  <c r="S13" i="1"/>
  <c r="S55" i="1"/>
  <c r="S22" i="1"/>
  <c r="S12" i="1"/>
  <c r="S50" i="1"/>
  <c r="S53" i="1"/>
  <c r="S26" i="1"/>
  <c r="S51" i="1"/>
  <c r="S28" i="1"/>
  <c r="S8" i="1"/>
  <c r="S19" i="1"/>
  <c r="S61" i="1"/>
  <c r="S62" i="1"/>
  <c r="S60" i="1"/>
  <c r="S25" i="1"/>
  <c r="S63" i="1"/>
  <c r="S64" i="1"/>
  <c r="S65" i="1"/>
  <c r="S66" i="1"/>
  <c r="S31" i="1"/>
  <c r="S67" i="1"/>
  <c r="S29" i="1"/>
  <c r="S68" i="1"/>
  <c r="S69" i="1"/>
  <c r="S70" i="1"/>
  <c r="S71" i="1"/>
  <c r="S72" i="1"/>
  <c r="S39" i="1"/>
  <c r="S7" i="1"/>
  <c r="Q52" i="1"/>
  <c r="Q35" i="1"/>
  <c r="Q36" i="1"/>
  <c r="Q30" i="1"/>
  <c r="Q49" i="1"/>
  <c r="Q27" i="1"/>
  <c r="Q59" i="1"/>
  <c r="Q15" i="1"/>
  <c r="Q41" i="1"/>
  <c r="Q18" i="1"/>
  <c r="Q47" i="1"/>
  <c r="Q48" i="1"/>
  <c r="Q44" i="1"/>
  <c r="Q45" i="1"/>
  <c r="Q11" i="1"/>
  <c r="Q24" i="1"/>
  <c r="Q38" i="1"/>
  <c r="Q56" i="1"/>
  <c r="Q17" i="1"/>
  <c r="Q46" i="1"/>
  <c r="Q58" i="1"/>
  <c r="Q43" i="1"/>
  <c r="Q37" i="1"/>
  <c r="Q33" i="1"/>
  <c r="Q34" i="1"/>
  <c r="Q21" i="1"/>
  <c r="Q9" i="1"/>
  <c r="Q23" i="1"/>
  <c r="Q16" i="1"/>
  <c r="Q42" i="1"/>
  <c r="Q14" i="1"/>
  <c r="Q40" i="1"/>
  <c r="Q54" i="1"/>
  <c r="Q10" i="1"/>
  <c r="Q57" i="1"/>
  <c r="Q32" i="1"/>
  <c r="Q20" i="1"/>
  <c r="Q13" i="1"/>
  <c r="Q55" i="1"/>
  <c r="Q22" i="1"/>
  <c r="Q12" i="1"/>
  <c r="Q50" i="1"/>
  <c r="Q53" i="1"/>
  <c r="Q26" i="1"/>
  <c r="Q51" i="1"/>
  <c r="Q28" i="1"/>
  <c r="Q8" i="1"/>
  <c r="Q19" i="1"/>
  <c r="Q61" i="1"/>
  <c r="Q62" i="1"/>
  <c r="Q60" i="1"/>
  <c r="Q25" i="1"/>
  <c r="Q63" i="1"/>
  <c r="Q64" i="1"/>
  <c r="Q65" i="1"/>
  <c r="Q66" i="1"/>
  <c r="Q31" i="1"/>
  <c r="Q67" i="1"/>
  <c r="Q29" i="1"/>
  <c r="Q68" i="1"/>
  <c r="Q69" i="1"/>
  <c r="Q70" i="1"/>
  <c r="Q71" i="1"/>
  <c r="Q72" i="1"/>
  <c r="Q39" i="1"/>
  <c r="Q7" i="1"/>
  <c r="R7" i="1" l="1"/>
  <c r="R72" i="1"/>
  <c r="R70" i="1"/>
  <c r="R68" i="1"/>
  <c r="R67" i="1"/>
  <c r="R66" i="1"/>
  <c r="R64" i="1"/>
  <c r="R25" i="1"/>
  <c r="R62" i="1"/>
  <c r="R19" i="1"/>
  <c r="R28" i="1"/>
  <c r="R26" i="1"/>
  <c r="R50" i="1"/>
  <c r="R22" i="1"/>
  <c r="R13" i="1"/>
  <c r="R42" i="1"/>
  <c r="R43" i="1"/>
  <c r="R40" i="1"/>
  <c r="R33" i="1"/>
  <c r="R39" i="1"/>
  <c r="R71" i="1"/>
  <c r="R69" i="1"/>
  <c r="R29" i="1"/>
  <c r="R31" i="1"/>
  <c r="R65" i="1"/>
  <c r="R63" i="1"/>
  <c r="R60" i="1"/>
  <c r="R61" i="1"/>
  <c r="R8" i="1"/>
  <c r="R51" i="1"/>
  <c r="R53" i="1"/>
  <c r="R12" i="1"/>
  <c r="R55" i="1"/>
  <c r="R10" i="1"/>
  <c r="R21" i="1"/>
  <c r="R46" i="1"/>
  <c r="R56" i="1"/>
  <c r="R24" i="1"/>
  <c r="R45" i="1"/>
  <c r="R48" i="1"/>
  <c r="R18" i="1"/>
  <c r="R15" i="1"/>
  <c r="R27" i="1"/>
  <c r="R30" i="1"/>
  <c r="R35" i="1"/>
  <c r="R20" i="1"/>
  <c r="R57" i="1"/>
  <c r="R54" i="1"/>
  <c r="R14" i="1"/>
  <c r="R16" i="1"/>
  <c r="R9" i="1"/>
  <c r="R34" i="1"/>
  <c r="R37" i="1"/>
  <c r="R58" i="1"/>
  <c r="R17" i="1"/>
  <c r="R38" i="1"/>
  <c r="R11" i="1"/>
  <c r="R44" i="1"/>
  <c r="R47" i="1"/>
  <c r="R41" i="1"/>
  <c r="R59" i="1"/>
  <c r="R49" i="1"/>
  <c r="R36" i="1"/>
  <c r="P5" i="1"/>
  <c r="P14" i="1" s="1"/>
  <c r="O5" i="1"/>
  <c r="O9" i="1" s="1"/>
  <c r="N5" i="1"/>
  <c r="N8" i="1" s="1"/>
  <c r="O72" i="1" l="1"/>
  <c r="O52" i="1"/>
  <c r="O59" i="1"/>
  <c r="O61" i="1"/>
  <c r="O47" i="1"/>
  <c r="O41" i="1"/>
  <c r="O67" i="1"/>
  <c r="O43" i="1"/>
  <c r="O45" i="1"/>
  <c r="O57" i="1"/>
  <c r="O7" i="1"/>
  <c r="O71" i="1"/>
  <c r="O64" i="1"/>
  <c r="O46" i="1"/>
  <c r="O49" i="1"/>
  <c r="O34" i="1"/>
  <c r="O66" i="1"/>
  <c r="O68" i="1"/>
  <c r="O63" i="1"/>
  <c r="O56" i="1"/>
  <c r="O48" i="1"/>
  <c r="O18" i="1"/>
  <c r="P44" i="1"/>
  <c r="P33" i="1"/>
  <c r="P27" i="1"/>
  <c r="P70" i="1"/>
  <c r="P69" i="1"/>
  <c r="P65" i="1"/>
  <c r="P58" i="1"/>
  <c r="P62" i="1"/>
  <c r="P60" i="1"/>
  <c r="O53" i="1"/>
  <c r="O38" i="1"/>
  <c r="O36" i="1"/>
  <c r="O16" i="1"/>
  <c r="P50" i="1"/>
  <c r="P35" i="1"/>
  <c r="P23" i="1"/>
  <c r="O12" i="1"/>
  <c r="O39" i="1"/>
  <c r="O14" i="1"/>
  <c r="N72" i="1"/>
  <c r="N67" i="1"/>
  <c r="N46" i="1"/>
  <c r="N57" i="1"/>
  <c r="N30" i="1"/>
  <c r="N22" i="1"/>
  <c r="N20" i="1"/>
  <c r="P31" i="1"/>
  <c r="N29" i="1"/>
  <c r="P19" i="1"/>
  <c r="N17" i="1"/>
  <c r="P13" i="1"/>
  <c r="N25" i="1"/>
  <c r="P15" i="1"/>
  <c r="N9" i="1"/>
  <c r="P66" i="1"/>
  <c r="O70" i="1"/>
  <c r="N41" i="1"/>
  <c r="P71" i="1"/>
  <c r="O69" i="1"/>
  <c r="N68" i="1"/>
  <c r="P52" i="1"/>
  <c r="O65" i="1"/>
  <c r="N64" i="1"/>
  <c r="P43" i="1"/>
  <c r="O58" i="1"/>
  <c r="N59" i="1"/>
  <c r="P56" i="1"/>
  <c r="O62" i="1"/>
  <c r="N45" i="1"/>
  <c r="P49" i="1"/>
  <c r="O60" i="1"/>
  <c r="N48" i="1"/>
  <c r="P54" i="1"/>
  <c r="O44" i="1"/>
  <c r="N53" i="1"/>
  <c r="P55" i="1"/>
  <c r="O50" i="1"/>
  <c r="N47" i="1"/>
  <c r="P42" i="1"/>
  <c r="O33" i="1"/>
  <c r="N38" i="1"/>
  <c r="P26" i="1"/>
  <c r="O35" i="1"/>
  <c r="N34" i="1"/>
  <c r="P28" i="1"/>
  <c r="O27" i="1"/>
  <c r="N36" i="1"/>
  <c r="P32" i="1"/>
  <c r="O23" i="1"/>
  <c r="N39" i="1"/>
  <c r="P24" i="1"/>
  <c r="O31" i="1"/>
  <c r="N18" i="1"/>
  <c r="P21" i="1"/>
  <c r="O19" i="1"/>
  <c r="N16" i="1"/>
  <c r="P10" i="1"/>
  <c r="O13" i="1"/>
  <c r="N12" i="1"/>
  <c r="P11" i="1"/>
  <c r="O15" i="1"/>
  <c r="N14" i="1"/>
  <c r="P8" i="1"/>
  <c r="N63" i="1"/>
  <c r="N61" i="1"/>
  <c r="N40" i="1"/>
  <c r="N37" i="1"/>
  <c r="N7" i="1"/>
  <c r="N70" i="1"/>
  <c r="P72" i="1"/>
  <c r="N69" i="1"/>
  <c r="P67" i="1"/>
  <c r="N65" i="1"/>
  <c r="P63" i="1"/>
  <c r="N58" i="1"/>
  <c r="P46" i="1"/>
  <c r="N62" i="1"/>
  <c r="P61" i="1"/>
  <c r="N60" i="1"/>
  <c r="P57" i="1"/>
  <c r="O54" i="1"/>
  <c r="N44" i="1"/>
  <c r="P40" i="1"/>
  <c r="O55" i="1"/>
  <c r="N50" i="1"/>
  <c r="P51" i="1"/>
  <c r="O42" i="1"/>
  <c r="N33" i="1"/>
  <c r="P37" i="1"/>
  <c r="O26" i="1"/>
  <c r="N35" i="1"/>
  <c r="P30" i="1"/>
  <c r="O28" i="1"/>
  <c r="N27" i="1"/>
  <c r="P22" i="1"/>
  <c r="O32" i="1"/>
  <c r="N23" i="1"/>
  <c r="P20" i="1"/>
  <c r="O24" i="1"/>
  <c r="N31" i="1"/>
  <c r="P29" i="1"/>
  <c r="O21" i="1"/>
  <c r="N19" i="1"/>
  <c r="P17" i="1"/>
  <c r="O10" i="1"/>
  <c r="N13" i="1"/>
  <c r="P25" i="1"/>
  <c r="O11" i="1"/>
  <c r="N15" i="1"/>
  <c r="P9" i="1"/>
  <c r="O8" i="1"/>
  <c r="T8" i="1" s="1"/>
  <c r="N51" i="1"/>
  <c r="P7" i="1"/>
  <c r="N66" i="1"/>
  <c r="P41" i="1"/>
  <c r="N71" i="1"/>
  <c r="P68" i="1"/>
  <c r="N52" i="1"/>
  <c r="P64" i="1"/>
  <c r="N43" i="1"/>
  <c r="P59" i="1"/>
  <c r="N56" i="1"/>
  <c r="P45" i="1"/>
  <c r="N49" i="1"/>
  <c r="P48" i="1"/>
  <c r="N54" i="1"/>
  <c r="P53" i="1"/>
  <c r="O40" i="1"/>
  <c r="N55" i="1"/>
  <c r="P47" i="1"/>
  <c r="O51" i="1"/>
  <c r="N42" i="1"/>
  <c r="P38" i="1"/>
  <c r="O37" i="1"/>
  <c r="N26" i="1"/>
  <c r="P34" i="1"/>
  <c r="O30" i="1"/>
  <c r="N28" i="1"/>
  <c r="P36" i="1"/>
  <c r="O22" i="1"/>
  <c r="N32" i="1"/>
  <c r="P39" i="1"/>
  <c r="O20" i="1"/>
  <c r="N24" i="1"/>
  <c r="P18" i="1"/>
  <c r="O29" i="1"/>
  <c r="N21" i="1"/>
  <c r="P16" i="1"/>
  <c r="O17" i="1"/>
  <c r="N10" i="1"/>
  <c r="P12" i="1"/>
  <c r="O25" i="1"/>
  <c r="N11" i="1"/>
  <c r="U32" i="1" l="1"/>
  <c r="T32" i="1"/>
  <c r="T15" i="1"/>
  <c r="U15" i="1"/>
  <c r="T24" i="1"/>
  <c r="U24" i="1"/>
  <c r="U42" i="1"/>
  <c r="T42" i="1"/>
  <c r="T49" i="1"/>
  <c r="U49" i="1"/>
  <c r="U43" i="1"/>
  <c r="T43" i="1"/>
  <c r="U71" i="1"/>
  <c r="T71" i="1"/>
  <c r="U51" i="1"/>
  <c r="T51" i="1"/>
  <c r="T31" i="1"/>
  <c r="U31" i="1"/>
  <c r="U33" i="1"/>
  <c r="T33" i="1"/>
  <c r="T7" i="1"/>
  <c r="U7" i="1"/>
  <c r="T63" i="1"/>
  <c r="U63" i="1"/>
  <c r="T16" i="1"/>
  <c r="U16" i="1"/>
  <c r="T34" i="1"/>
  <c r="U34" i="1"/>
  <c r="U48" i="1"/>
  <c r="T48" i="1"/>
  <c r="U68" i="1"/>
  <c r="T68" i="1"/>
  <c r="U25" i="1"/>
  <c r="T25" i="1"/>
  <c r="U29" i="1"/>
  <c r="T29" i="1"/>
  <c r="U30" i="1"/>
  <c r="T30" i="1"/>
  <c r="U72" i="1"/>
  <c r="T72" i="1"/>
  <c r="U21" i="1"/>
  <c r="T21" i="1"/>
  <c r="T35" i="1"/>
  <c r="U35" i="1"/>
  <c r="U60" i="1"/>
  <c r="T60" i="1"/>
  <c r="T58" i="1"/>
  <c r="U58" i="1"/>
  <c r="T69" i="1"/>
  <c r="V69" i="1" s="1"/>
  <c r="U69" i="1"/>
  <c r="U37" i="1"/>
  <c r="T37" i="1"/>
  <c r="U12" i="1"/>
  <c r="T12" i="1"/>
  <c r="U36" i="1"/>
  <c r="T36" i="1"/>
  <c r="T53" i="1"/>
  <c r="V53" i="1" s="1"/>
  <c r="U53" i="1"/>
  <c r="T64" i="1"/>
  <c r="U64" i="1"/>
  <c r="T57" i="1"/>
  <c r="V57" i="1" s="1"/>
  <c r="U57" i="1"/>
  <c r="T26" i="1"/>
  <c r="U26" i="1"/>
  <c r="T19" i="1"/>
  <c r="V19" i="1" s="1"/>
  <c r="U19" i="1"/>
  <c r="U10" i="1"/>
  <c r="T10" i="1"/>
  <c r="T28" i="1"/>
  <c r="V28" i="1" s="1"/>
  <c r="U28" i="1"/>
  <c r="T54" i="1"/>
  <c r="U54" i="1"/>
  <c r="T56" i="1"/>
  <c r="V56" i="1" s="1"/>
  <c r="U56" i="1"/>
  <c r="U52" i="1"/>
  <c r="T52" i="1"/>
  <c r="U66" i="1"/>
  <c r="T66" i="1"/>
  <c r="U13" i="1"/>
  <c r="T13" i="1"/>
  <c r="U27" i="1"/>
  <c r="T27" i="1"/>
  <c r="T44" i="1"/>
  <c r="U44" i="1"/>
  <c r="T40" i="1"/>
  <c r="V40" i="1" s="1"/>
  <c r="U40" i="1"/>
  <c r="T14" i="1"/>
  <c r="U14" i="1"/>
  <c r="T39" i="1"/>
  <c r="V39" i="1" s="1"/>
  <c r="U39" i="1"/>
  <c r="U47" i="1"/>
  <c r="T47" i="1"/>
  <c r="U59" i="1"/>
  <c r="T59" i="1"/>
  <c r="T9" i="1"/>
  <c r="U9" i="1"/>
  <c r="U17" i="1"/>
  <c r="T17" i="1"/>
  <c r="U20" i="1"/>
  <c r="T20" i="1"/>
  <c r="U46" i="1"/>
  <c r="T46" i="1"/>
  <c r="U8" i="1"/>
  <c r="V8" i="1" s="1"/>
  <c r="T11" i="1"/>
  <c r="U11" i="1"/>
  <c r="T55" i="1"/>
  <c r="U55" i="1"/>
  <c r="U23" i="1"/>
  <c r="T23" i="1"/>
  <c r="U50" i="1"/>
  <c r="T50" i="1"/>
  <c r="T62" i="1"/>
  <c r="U62" i="1"/>
  <c r="U65" i="1"/>
  <c r="T65" i="1"/>
  <c r="T70" i="1"/>
  <c r="U70" i="1"/>
  <c r="T61" i="1"/>
  <c r="U61" i="1"/>
  <c r="U18" i="1"/>
  <c r="T18" i="1"/>
  <c r="U38" i="1"/>
  <c r="T38" i="1"/>
  <c r="T45" i="1"/>
  <c r="U45" i="1"/>
  <c r="T41" i="1"/>
  <c r="U41" i="1"/>
  <c r="T22" i="1"/>
  <c r="U22" i="1"/>
  <c r="T67" i="1"/>
  <c r="U67" i="1"/>
  <c r="V9" i="1" l="1"/>
  <c r="V14" i="1"/>
  <c r="V54" i="1"/>
  <c r="V64" i="1"/>
  <c r="V44" i="1"/>
  <c r="V26" i="1"/>
  <c r="V18" i="1"/>
  <c r="V23" i="1"/>
  <c r="V33" i="1"/>
  <c r="V51" i="1"/>
  <c r="V43" i="1"/>
  <c r="V38" i="1"/>
  <c r="V65" i="1"/>
  <c r="V50" i="1"/>
  <c r="V58" i="1"/>
  <c r="V35" i="1"/>
  <c r="V42" i="1"/>
  <c r="V34" i="1"/>
  <c r="V71" i="1"/>
  <c r="V63" i="1"/>
  <c r="V32" i="1"/>
  <c r="V16" i="1"/>
  <c r="V7" i="1"/>
  <c r="V67" i="1"/>
  <c r="V41" i="1"/>
  <c r="V61" i="1"/>
  <c r="V55" i="1"/>
  <c r="V46" i="1"/>
  <c r="V17" i="1"/>
  <c r="V59" i="1"/>
  <c r="V27" i="1"/>
  <c r="V66" i="1"/>
  <c r="V12" i="1"/>
  <c r="V60" i="1"/>
  <c r="V21" i="1"/>
  <c r="V30" i="1"/>
  <c r="V25" i="1"/>
  <c r="V48" i="1"/>
  <c r="V15" i="1"/>
  <c r="V22" i="1"/>
  <c r="V45" i="1"/>
  <c r="V70" i="1"/>
  <c r="V62" i="1"/>
  <c r="V11" i="1"/>
  <c r="V20" i="1"/>
  <c r="V47" i="1"/>
  <c r="V13" i="1"/>
  <c r="V52" i="1"/>
  <c r="V10" i="1"/>
  <c r="V36" i="1"/>
  <c r="V37" i="1"/>
  <c r="V72" i="1"/>
  <c r="V29" i="1"/>
  <c r="V68" i="1"/>
  <c r="V31" i="1"/>
  <c r="V49" i="1"/>
  <c r="V24" i="1"/>
</calcChain>
</file>

<file path=xl/sharedStrings.xml><?xml version="1.0" encoding="utf-8"?>
<sst xmlns="http://schemas.openxmlformats.org/spreadsheetml/2006/main" count="325" uniqueCount="207">
  <si>
    <t>Name</t>
  </si>
  <si>
    <t>Glider</t>
  </si>
  <si>
    <t>Sponsor</t>
  </si>
  <si>
    <t>Total</t>
  </si>
  <si>
    <t>M</t>
  </si>
  <si>
    <t>Ozone Enzo 2</t>
  </si>
  <si>
    <t>-</t>
  </si>
  <si>
    <t>MWZ 24</t>
  </si>
  <si>
    <t>barthelmann1900@web.de</t>
  </si>
  <si>
    <t>Flugschule Brodpeak Turnpoint</t>
  </si>
  <si>
    <t>Mehrer Compression / Logist</t>
  </si>
  <si>
    <t>Flugschule Luftikus</t>
  </si>
  <si>
    <t>www.contest.eu, HLB Hessen</t>
  </si>
  <si>
    <t>MW224 Ozone DHV Active-Zone</t>
  </si>
  <si>
    <t>www.kontest.eu www.parawing.de</t>
  </si>
  <si>
    <t>Hochries Sammerberg</t>
  </si>
  <si>
    <t>Ozone M6</t>
  </si>
  <si>
    <t>Niviuk Icepeak 6</t>
  </si>
  <si>
    <t>Parawing</t>
  </si>
  <si>
    <t>Ozone Enzo 2 S</t>
  </si>
  <si>
    <t>j.nuber@gmx.net</t>
  </si>
  <si>
    <t>moselglider.de; asalux.lu</t>
  </si>
  <si>
    <t>GSD Software</t>
  </si>
  <si>
    <t>Gin Gliders</t>
  </si>
  <si>
    <t>Big Pump</t>
  </si>
  <si>
    <t>www.quabau.de</t>
  </si>
  <si>
    <t>SWING / ADIDAS</t>
  </si>
  <si>
    <t>haraldwilhelmi@web.de</t>
  </si>
  <si>
    <t>Skywalk Cayenne 4</t>
  </si>
  <si>
    <t>Skywalk X Alps</t>
  </si>
  <si>
    <t>Skywalk</t>
  </si>
  <si>
    <t>Niviuk Peak 3</t>
  </si>
  <si>
    <t>Aircross.eu</t>
  </si>
  <si>
    <t>UP Trango XC3</t>
  </si>
  <si>
    <t>UP Inrternational DGFW</t>
  </si>
  <si>
    <t>Ozone M4</t>
  </si>
  <si>
    <t>Nova Factor 2</t>
  </si>
  <si>
    <t>Gin GTO 2</t>
  </si>
  <si>
    <t>GSC Hochries</t>
  </si>
  <si>
    <t>Ozone Delta 2</t>
  </si>
  <si>
    <t>BGD Base</t>
  </si>
  <si>
    <t>?</t>
  </si>
  <si>
    <t>UP Trango XC</t>
  </si>
  <si>
    <t>talkyoo.net</t>
  </si>
  <si>
    <t>Nova Triton 2</t>
  </si>
  <si>
    <t>www.charly-produkte.de</t>
  </si>
  <si>
    <t>Geschlecht</t>
  </si>
  <si>
    <t>Bahn</t>
  </si>
  <si>
    <t>Bauer</t>
  </si>
  <si>
    <t>Manuel</t>
  </si>
  <si>
    <t>Bernhard</t>
  </si>
  <si>
    <t>Born</t>
  </si>
  <si>
    <t>Böttcher</t>
  </si>
  <si>
    <t>Jonas</t>
  </si>
  <si>
    <t>Braun</t>
  </si>
  <si>
    <t>Tom</t>
  </si>
  <si>
    <t>F</t>
  </si>
  <si>
    <t>Fischer</t>
  </si>
  <si>
    <t>Haag</t>
  </si>
  <si>
    <t>Philipp</t>
  </si>
  <si>
    <t>Hohn</t>
  </si>
  <si>
    <t>Sebastian</t>
  </si>
  <si>
    <t>Huber</t>
  </si>
  <si>
    <t>Tim</t>
  </si>
  <si>
    <t>Hummel</t>
  </si>
  <si>
    <t>Kalter</t>
  </si>
  <si>
    <t>Boris</t>
  </si>
  <si>
    <t>Keller</t>
  </si>
  <si>
    <t>Kirsch</t>
  </si>
  <si>
    <t>Klaus</t>
  </si>
  <si>
    <t>Meyer</t>
  </si>
  <si>
    <t>Stephan</t>
  </si>
  <si>
    <t>Philippe</t>
  </si>
  <si>
    <t>Barthelmann</t>
  </si>
  <si>
    <t>Baudendistel</t>
  </si>
  <si>
    <t>Axel</t>
  </si>
  <si>
    <t>Bienhüls</t>
  </si>
  <si>
    <t>Bormann</t>
  </si>
  <si>
    <t>Bretz</t>
  </si>
  <si>
    <t>Budack</t>
  </si>
  <si>
    <t>Cassar</t>
  </si>
  <si>
    <t>Citoler</t>
  </si>
  <si>
    <t>Pedro</t>
  </si>
  <si>
    <t>Daschner</t>
  </si>
  <si>
    <t>Dathe</t>
  </si>
  <si>
    <t>Yvonne</t>
  </si>
  <si>
    <t>Ebenfeld</t>
  </si>
  <si>
    <t>Ehmann</t>
  </si>
  <si>
    <t>Andi</t>
  </si>
  <si>
    <t>Gotterbarm</t>
  </si>
  <si>
    <t>Marco</t>
  </si>
  <si>
    <t>Hashagen</t>
  </si>
  <si>
    <t>Kai</t>
  </si>
  <si>
    <t>Hauser</t>
  </si>
  <si>
    <t>Robert</t>
  </si>
  <si>
    <t>Hertwig</t>
  </si>
  <si>
    <t>Hinestroza</t>
  </si>
  <si>
    <t>Ide</t>
  </si>
  <si>
    <t>Jirgal</t>
  </si>
  <si>
    <t>Kierdorf</t>
  </si>
  <si>
    <t>Knoll</t>
  </si>
  <si>
    <t>Knur</t>
  </si>
  <si>
    <t>Kunit</t>
  </si>
  <si>
    <t>Malecki</t>
  </si>
  <si>
    <t>Mühlich</t>
  </si>
  <si>
    <t>Hagen</t>
  </si>
  <si>
    <t>Nägele</t>
  </si>
  <si>
    <t>Nuber</t>
  </si>
  <si>
    <t>Petz</t>
  </si>
  <si>
    <t>Prinz</t>
  </si>
  <si>
    <t>Ulrich</t>
  </si>
  <si>
    <t>Sattler</t>
  </si>
  <si>
    <t>Schmidt</t>
  </si>
  <si>
    <t>Tillmann</t>
  </si>
  <si>
    <t>Vogel</t>
  </si>
  <si>
    <t>Wegmann</t>
  </si>
  <si>
    <t>Puttrich</t>
  </si>
  <si>
    <t>Rebhan</t>
  </si>
  <si>
    <t>Straßer</t>
  </si>
  <si>
    <t>Uli</t>
  </si>
  <si>
    <t>Tcaciuc</t>
  </si>
  <si>
    <t>Tommek</t>
  </si>
  <si>
    <t>Torn</t>
  </si>
  <si>
    <t>Tretter</t>
  </si>
  <si>
    <t>Tyrkas</t>
  </si>
  <si>
    <t>Wensauer</t>
  </si>
  <si>
    <t>Wilhelmi</t>
  </si>
  <si>
    <t>Zenker</t>
  </si>
  <si>
    <t xml:space="preserve">Andreas </t>
  </si>
  <si>
    <t xml:space="preserve">Annalena </t>
  </si>
  <si>
    <t xml:space="preserve">Christian </t>
  </si>
  <si>
    <t xml:space="preserve">Daniel </t>
  </si>
  <si>
    <t xml:space="preserve">Ferdinand </t>
  </si>
  <si>
    <t xml:space="preserve">Florian </t>
  </si>
  <si>
    <t xml:space="preserve">Fredegar </t>
  </si>
  <si>
    <t xml:space="preserve">Günter </t>
  </si>
  <si>
    <t xml:space="preserve">Harald </t>
  </si>
  <si>
    <t xml:space="preserve">Heinrich </t>
  </si>
  <si>
    <t xml:space="preserve">Heinz </t>
  </si>
  <si>
    <t xml:space="preserve">Jakob </t>
  </si>
  <si>
    <t xml:space="preserve">Jan-Philip </t>
  </si>
  <si>
    <t xml:space="preserve">Jean-Pierre </t>
  </si>
  <si>
    <t xml:space="preserve">Jens </t>
  </si>
  <si>
    <t xml:space="preserve">Jeremie </t>
  </si>
  <si>
    <t xml:space="preserve">Joachim </t>
  </si>
  <si>
    <t xml:space="preserve">Joerg </t>
  </si>
  <si>
    <t xml:space="preserve">Jürgen </t>
  </si>
  <si>
    <t xml:space="preserve">Lars </t>
  </si>
  <si>
    <t xml:space="preserve">Manfred </t>
  </si>
  <si>
    <t xml:space="preserve">Marc </t>
  </si>
  <si>
    <t xml:space="preserve">Markus </t>
  </si>
  <si>
    <t xml:space="preserve">Martin </t>
  </si>
  <si>
    <t xml:space="preserve">Maurice </t>
  </si>
  <si>
    <t xml:space="preserve">Melanie </t>
  </si>
  <si>
    <t xml:space="preserve">Peter </t>
  </si>
  <si>
    <t xml:space="preserve">Reiner </t>
  </si>
  <si>
    <t xml:space="preserve">Rene </t>
  </si>
  <si>
    <t xml:space="preserve">Simon </t>
  </si>
  <si>
    <t xml:space="preserve">Stefan </t>
  </si>
  <si>
    <t xml:space="preserve">Thomas </t>
  </si>
  <si>
    <t xml:space="preserve">Torsten </t>
  </si>
  <si>
    <t xml:space="preserve">Uwe </t>
  </si>
  <si>
    <t xml:space="preserve">Verena </t>
  </si>
  <si>
    <t>Frank M.</t>
  </si>
  <si>
    <t>Josef (Nero)</t>
  </si>
  <si>
    <t>Tobias Boris</t>
  </si>
  <si>
    <t>Jung</t>
  </si>
  <si>
    <t>Lang</t>
  </si>
  <si>
    <t>Vorname</t>
  </si>
  <si>
    <t>Swing/talkyoo/FS-Chiemsee/1PCS/GSC-Hochries</t>
  </si>
  <si>
    <t>Swing Nexus</t>
  </si>
  <si>
    <t>SWING</t>
  </si>
  <si>
    <t>T1 - Liga</t>
  </si>
  <si>
    <t>T2 - Liga</t>
  </si>
  <si>
    <t>T3 - Liga</t>
  </si>
  <si>
    <t>Total - Liga</t>
  </si>
  <si>
    <t>Jörg Nuber</t>
  </si>
  <si>
    <t>Petz Martin</t>
  </si>
  <si>
    <t>Ozone Enzo 2 L</t>
  </si>
  <si>
    <t>Gin Boomerang 10</t>
  </si>
  <si>
    <t>Gin Boomerang 9</t>
  </si>
  <si>
    <t>Niviuk Icepeak 8</t>
  </si>
  <si>
    <t>Ozone Enzo 2 M</t>
  </si>
  <si>
    <t>Ozone M6 ML</t>
  </si>
  <si>
    <t>Task Winner</t>
  </si>
  <si>
    <t>Liga- Faktor</t>
  </si>
  <si>
    <t>Rank</t>
  </si>
  <si>
    <t>T 1  Zillertal Open</t>
  </si>
  <si>
    <t>T 2  Zillertal Open</t>
  </si>
  <si>
    <t>T 3  Zillertal Open</t>
  </si>
  <si>
    <t>Vogel Ferdi + Petz Martin</t>
  </si>
  <si>
    <t>Sponsoren 2015</t>
  </si>
  <si>
    <t>T 4  German Open</t>
  </si>
  <si>
    <t>T 5  German Open</t>
  </si>
  <si>
    <t>T 6  German Open</t>
  </si>
  <si>
    <t>T4 - Liga</t>
  </si>
  <si>
    <t>T5 - Liga</t>
  </si>
  <si>
    <t>T6 - Liga</t>
  </si>
  <si>
    <t>1. Streicher</t>
  </si>
  <si>
    <t>2. Streicher</t>
  </si>
  <si>
    <t>Tillmann Uwe</t>
  </si>
  <si>
    <t>Niviuk Icepeak 7 Pro</t>
  </si>
  <si>
    <t>Niviuk Icepeak 7</t>
  </si>
  <si>
    <t>Deutsche Gleitschirmliga 2015 - Overall</t>
  </si>
  <si>
    <t>Stand: 13.09.2015</t>
  </si>
  <si>
    <t>Ozone Enzo</t>
  </si>
  <si>
    <t>Ozone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</si>
</sst>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11"/>
      <color theme="1"/>
      <name val="Verdena"/>
    </font>
    <font>
      <sz val="8"/>
      <color theme="1"/>
      <name val="Verde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1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133349</xdr:rowOff>
    </xdr:from>
    <xdr:to>
      <xdr:col>3</xdr:col>
      <xdr:colOff>3347</xdr:colOff>
      <xdr:row>1</xdr:row>
      <xdr:rowOff>733424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49"/>
          <a:ext cx="2108372" cy="6000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180975</xdr:rowOff>
    </xdr:from>
    <xdr:to>
      <xdr:col>17</xdr:col>
      <xdr:colOff>590550</xdr:colOff>
      <xdr:row>2</xdr:row>
      <xdr:rowOff>238125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33036"/>
        <a:stretch/>
      </xdr:blipFill>
      <xdr:spPr>
        <a:xfrm>
          <a:off x="11715750" y="180975"/>
          <a:ext cx="4743450" cy="1057275"/>
        </a:xfrm>
        <a:prstGeom prst="rect">
          <a:avLst/>
        </a:prstGeom>
      </xdr:spPr>
    </xdr:pic>
    <xdr:clientData/>
  </xdr:twoCellAnchor>
  <xdr:twoCellAnchor editAs="oneCell">
    <xdr:from>
      <xdr:col>17</xdr:col>
      <xdr:colOff>543582</xdr:colOff>
      <xdr:row>0</xdr:row>
      <xdr:rowOff>171450</xdr:rowOff>
    </xdr:from>
    <xdr:to>
      <xdr:col>22</xdr:col>
      <xdr:colOff>9525</xdr:colOff>
      <xdr:row>2</xdr:row>
      <xdr:rowOff>228600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2232" y="171450"/>
          <a:ext cx="3609318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8" sqref="E8"/>
    </sheetView>
  </sheetViews>
  <sheetFormatPr baseColWidth="10" defaultRowHeight="15"/>
  <cols>
    <col min="1" max="1" width="6.28515625" customWidth="1"/>
    <col min="3" max="3" width="13.85546875" bestFit="1" customWidth="1"/>
    <col min="5" max="5" width="21.85546875" bestFit="1" customWidth="1"/>
    <col min="6" max="6" width="42.28515625" bestFit="1" customWidth="1"/>
    <col min="14" max="14" width="12.7109375" bestFit="1" customWidth="1"/>
    <col min="15" max="15" width="12.7109375" customWidth="1"/>
    <col min="16" max="16" width="12.7109375" bestFit="1" customWidth="1"/>
    <col min="17" max="19" width="12.7109375" customWidth="1"/>
    <col min="20" max="20" width="11.85546875" bestFit="1" customWidth="1"/>
    <col min="21" max="21" width="11.85546875" customWidth="1"/>
    <col min="22" max="22" width="13" bestFit="1" customWidth="1"/>
  </cols>
  <sheetData>
    <row r="1" spans="1:22">
      <c r="K1" t="s">
        <v>191</v>
      </c>
    </row>
    <row r="2" spans="1:22" ht="63.75" customHeight="1"/>
    <row r="3" spans="1:22" ht="19.5" customHeight="1" thickBot="1"/>
    <row r="4" spans="1:22" ht="21.75" thickBot="1">
      <c r="A4" s="11" t="s">
        <v>203</v>
      </c>
      <c r="M4" s="1" t="s">
        <v>184</v>
      </c>
      <c r="N4" s="10" t="s">
        <v>176</v>
      </c>
      <c r="O4" s="10" t="s">
        <v>190</v>
      </c>
      <c r="P4" s="10" t="s">
        <v>177</v>
      </c>
      <c r="Q4" s="10" t="s">
        <v>177</v>
      </c>
      <c r="R4" s="10" t="s">
        <v>200</v>
      </c>
      <c r="S4" s="10" t="s">
        <v>177</v>
      </c>
    </row>
    <row r="5" spans="1:22" ht="21.75" thickBot="1">
      <c r="A5" s="12" t="s">
        <v>204</v>
      </c>
      <c r="M5" s="1" t="s">
        <v>185</v>
      </c>
      <c r="N5" s="6">
        <f>1000/908</f>
        <v>1.1013215859030836</v>
      </c>
      <c r="O5" s="6">
        <f>1000/869</f>
        <v>1.1507479861910241</v>
      </c>
      <c r="P5" s="6">
        <f>1000/836</f>
        <v>1.1961722488038278</v>
      </c>
      <c r="Q5" s="6">
        <v>1.5</v>
      </c>
      <c r="R5" s="6">
        <f>1.5</f>
        <v>1.5</v>
      </c>
      <c r="S5" s="6">
        <f>1000/1000</f>
        <v>1</v>
      </c>
    </row>
    <row r="6" spans="1:22" ht="32.25" thickBot="1">
      <c r="A6" s="1" t="s">
        <v>186</v>
      </c>
      <c r="B6" s="1" t="s">
        <v>0</v>
      </c>
      <c r="C6" s="1" t="s">
        <v>168</v>
      </c>
      <c r="D6" s="1" t="s">
        <v>46</v>
      </c>
      <c r="E6" s="1" t="s">
        <v>1</v>
      </c>
      <c r="F6" s="1" t="s">
        <v>2</v>
      </c>
      <c r="G6" s="1" t="s">
        <v>187</v>
      </c>
      <c r="H6" s="1" t="s">
        <v>188</v>
      </c>
      <c r="I6" s="1" t="s">
        <v>189</v>
      </c>
      <c r="J6" s="1" t="s">
        <v>192</v>
      </c>
      <c r="K6" s="1" t="s">
        <v>193</v>
      </c>
      <c r="L6" s="1" t="s">
        <v>194</v>
      </c>
      <c r="M6" s="1" t="s">
        <v>3</v>
      </c>
      <c r="N6" s="1" t="s">
        <v>172</v>
      </c>
      <c r="O6" s="1" t="s">
        <v>173</v>
      </c>
      <c r="P6" s="1" t="s">
        <v>174</v>
      </c>
      <c r="Q6" s="1" t="s">
        <v>195</v>
      </c>
      <c r="R6" s="1" t="s">
        <v>196</v>
      </c>
      <c r="S6" s="1" t="s">
        <v>197</v>
      </c>
      <c r="T6" s="1" t="s">
        <v>198</v>
      </c>
      <c r="U6" s="1" t="s">
        <v>199</v>
      </c>
      <c r="V6" s="1" t="s">
        <v>175</v>
      </c>
    </row>
    <row r="7" spans="1:22" ht="15.75" thickBot="1">
      <c r="A7" s="3">
        <v>1</v>
      </c>
      <c r="B7" s="3" t="s">
        <v>108</v>
      </c>
      <c r="C7" s="3" t="s">
        <v>151</v>
      </c>
      <c r="D7" s="3" t="s">
        <v>4</v>
      </c>
      <c r="E7" s="7" t="s">
        <v>182</v>
      </c>
      <c r="F7" s="7" t="s">
        <v>6</v>
      </c>
      <c r="G7" s="2">
        <v>854</v>
      </c>
      <c r="H7" s="5">
        <v>869</v>
      </c>
      <c r="I7" s="5">
        <v>836</v>
      </c>
      <c r="J7" s="5">
        <v>20</v>
      </c>
      <c r="K7" s="2">
        <v>261</v>
      </c>
      <c r="L7" s="5">
        <v>1000</v>
      </c>
      <c r="M7" s="4">
        <v>2559</v>
      </c>
      <c r="N7" s="8">
        <f>ROUND(G7*N$5,)</f>
        <v>941</v>
      </c>
      <c r="O7" s="8">
        <f>ROUND(H7*O$5,)</f>
        <v>1000</v>
      </c>
      <c r="P7" s="8">
        <f>ROUND(I7*P$5,)</f>
        <v>1000</v>
      </c>
      <c r="Q7" s="8">
        <f>ROUND(J7*Q$5,)</f>
        <v>30</v>
      </c>
      <c r="R7" s="8">
        <f>ROUND(K7*R$5,)</f>
        <v>392</v>
      </c>
      <c r="S7" s="8">
        <f>ROUND(L7*S$5,)</f>
        <v>1000</v>
      </c>
      <c r="T7" s="8">
        <f>MIN(N7:S7)</f>
        <v>30</v>
      </c>
      <c r="U7" s="8">
        <f>SMALL(N7:S7,2)</f>
        <v>392</v>
      </c>
      <c r="V7" s="9">
        <f>SUM(N7:S7)-T7-U7</f>
        <v>3941</v>
      </c>
    </row>
    <row r="8" spans="1:22" ht="15.75" thickBot="1">
      <c r="A8" s="3">
        <v>2</v>
      </c>
      <c r="B8" s="3" t="s">
        <v>114</v>
      </c>
      <c r="C8" s="3" t="s">
        <v>132</v>
      </c>
      <c r="D8" s="3" t="s">
        <v>4</v>
      </c>
      <c r="E8" s="7" t="s">
        <v>178</v>
      </c>
      <c r="F8" s="7" t="s">
        <v>169</v>
      </c>
      <c r="G8" s="2">
        <v>675</v>
      </c>
      <c r="H8" s="5">
        <v>869</v>
      </c>
      <c r="I8" s="2">
        <v>820</v>
      </c>
      <c r="J8" s="2">
        <v>8</v>
      </c>
      <c r="K8" s="2">
        <v>406</v>
      </c>
      <c r="L8" s="2">
        <v>969</v>
      </c>
      <c r="M8" s="4">
        <v>2364</v>
      </c>
      <c r="N8" s="8">
        <f>ROUND(G8*N$5,)</f>
        <v>743</v>
      </c>
      <c r="O8" s="8">
        <f>ROUND(H8*O$5,)</f>
        <v>1000</v>
      </c>
      <c r="P8" s="8">
        <f>ROUND(I8*P$5,)</f>
        <v>981</v>
      </c>
      <c r="Q8" s="8">
        <f>ROUND(J8*Q$5,)</f>
        <v>12</v>
      </c>
      <c r="R8" s="8">
        <f>ROUND(K8*R$5,)</f>
        <v>609</v>
      </c>
      <c r="S8" s="8">
        <f>ROUND(L8*S$5,)</f>
        <v>969</v>
      </c>
      <c r="T8" s="8">
        <f>MIN(N8:S8)</f>
        <v>12</v>
      </c>
      <c r="U8" s="8">
        <f>SMALL(N8:S8,2)</f>
        <v>609</v>
      </c>
      <c r="V8" s="9">
        <f>SUM(N8:S8)-T8-U8</f>
        <v>3693</v>
      </c>
    </row>
    <row r="9" spans="1:22" ht="15.75" thickBot="1">
      <c r="A9" s="3">
        <v>3</v>
      </c>
      <c r="B9" s="3" t="s">
        <v>99</v>
      </c>
      <c r="C9" s="3" t="s">
        <v>142</v>
      </c>
      <c r="D9" s="3" t="s">
        <v>4</v>
      </c>
      <c r="E9" s="7" t="s">
        <v>5</v>
      </c>
      <c r="F9" s="7" t="s">
        <v>7</v>
      </c>
      <c r="G9" s="2">
        <v>859</v>
      </c>
      <c r="H9" s="2">
        <v>791</v>
      </c>
      <c r="I9" s="2">
        <v>811</v>
      </c>
      <c r="J9" s="2">
        <v>8</v>
      </c>
      <c r="K9" s="2">
        <v>143</v>
      </c>
      <c r="L9" s="2">
        <v>734</v>
      </c>
      <c r="M9" s="4">
        <v>2461</v>
      </c>
      <c r="N9" s="8">
        <f>ROUND(G9*N$5,)</f>
        <v>946</v>
      </c>
      <c r="O9" s="8">
        <f>ROUND(H9*O$5,)</f>
        <v>910</v>
      </c>
      <c r="P9" s="8">
        <f>ROUND(I9*P$5,)</f>
        <v>970</v>
      </c>
      <c r="Q9" s="8">
        <f>ROUND(J9*Q$5,)</f>
        <v>12</v>
      </c>
      <c r="R9" s="8">
        <f>ROUND(K9*R$5,)</f>
        <v>215</v>
      </c>
      <c r="S9" s="8">
        <f>ROUND(L9*S$5,)</f>
        <v>734</v>
      </c>
      <c r="T9" s="8">
        <f>MIN(N9:S9)</f>
        <v>12</v>
      </c>
      <c r="U9" s="8">
        <f>SMALL(N9:S9,2)</f>
        <v>215</v>
      </c>
      <c r="V9" s="9">
        <f>SUM(N9:S9)-T9-U9</f>
        <v>3560</v>
      </c>
    </row>
    <row r="10" spans="1:22" ht="15.75" thickBot="1">
      <c r="A10" s="3">
        <v>4</v>
      </c>
      <c r="B10" s="3" t="s">
        <v>103</v>
      </c>
      <c r="C10" s="3" t="s">
        <v>128</v>
      </c>
      <c r="D10" s="3" t="s">
        <v>4</v>
      </c>
      <c r="E10" s="7" t="s">
        <v>5</v>
      </c>
      <c r="F10" s="7" t="s">
        <v>13</v>
      </c>
      <c r="G10" s="2">
        <v>860</v>
      </c>
      <c r="H10" s="2">
        <v>645</v>
      </c>
      <c r="I10" s="2">
        <v>671</v>
      </c>
      <c r="J10" s="2">
        <v>8</v>
      </c>
      <c r="K10" s="2">
        <v>297</v>
      </c>
      <c r="L10" s="2">
        <v>839</v>
      </c>
      <c r="M10" s="4">
        <v>2176</v>
      </c>
      <c r="N10" s="8">
        <f>ROUND(G10*N$5,)</f>
        <v>947</v>
      </c>
      <c r="O10" s="8">
        <f>ROUND(H10*O$5,)</f>
        <v>742</v>
      </c>
      <c r="P10" s="8">
        <f>ROUND(I10*P$5,)</f>
        <v>803</v>
      </c>
      <c r="Q10" s="8">
        <f>ROUND(J10*Q$5,)</f>
        <v>12</v>
      </c>
      <c r="R10" s="8">
        <f>ROUND(K10*R$5,)</f>
        <v>446</v>
      </c>
      <c r="S10" s="8">
        <f>ROUND(L10*S$5,)</f>
        <v>839</v>
      </c>
      <c r="T10" s="8">
        <f>MIN(N10:S10)</f>
        <v>12</v>
      </c>
      <c r="U10" s="8">
        <f>SMALL(N10:S10,2)</f>
        <v>446</v>
      </c>
      <c r="V10" s="9">
        <f>SUM(N10:S10)-T10-U10</f>
        <v>3331</v>
      </c>
    </row>
    <row r="11" spans="1:22" ht="15.75" thickBot="1">
      <c r="A11" s="3">
        <v>5</v>
      </c>
      <c r="B11" s="3" t="s">
        <v>54</v>
      </c>
      <c r="C11" s="3" t="s">
        <v>155</v>
      </c>
      <c r="D11" s="3" t="s">
        <v>4</v>
      </c>
      <c r="E11" s="7" t="s">
        <v>5</v>
      </c>
      <c r="F11" s="7" t="s">
        <v>11</v>
      </c>
      <c r="G11" s="2">
        <v>858</v>
      </c>
      <c r="H11" s="2">
        <v>613</v>
      </c>
      <c r="I11" s="2">
        <v>723</v>
      </c>
      <c r="J11" s="2">
        <v>8</v>
      </c>
      <c r="K11" s="2">
        <v>266</v>
      </c>
      <c r="L11" s="2">
        <v>792</v>
      </c>
      <c r="M11" s="4">
        <v>2194</v>
      </c>
      <c r="N11" s="8">
        <f>ROUND(G11*N$5,)</f>
        <v>945</v>
      </c>
      <c r="O11" s="8">
        <f>ROUND(H11*O$5,)</f>
        <v>705</v>
      </c>
      <c r="P11" s="8">
        <f>ROUND(I11*P$5,)</f>
        <v>865</v>
      </c>
      <c r="Q11" s="8">
        <f>ROUND(J11*Q$5,)</f>
        <v>12</v>
      </c>
      <c r="R11" s="8">
        <f>ROUND(K11*R$5,)</f>
        <v>399</v>
      </c>
      <c r="S11" s="8">
        <f>ROUND(L11*S$5,)</f>
        <v>792</v>
      </c>
      <c r="T11" s="8">
        <f>MIN(N11:S11)</f>
        <v>12</v>
      </c>
      <c r="U11" s="8">
        <f>SMALL(N11:S11,2)</f>
        <v>399</v>
      </c>
      <c r="V11" s="9">
        <f>SUM(N11:S11)-T11-U11</f>
        <v>3307</v>
      </c>
    </row>
    <row r="12" spans="1:22" ht="15.75" thickBot="1">
      <c r="A12" s="3">
        <v>6</v>
      </c>
      <c r="B12" s="3" t="s">
        <v>111</v>
      </c>
      <c r="C12" s="3" t="s">
        <v>160</v>
      </c>
      <c r="D12" s="3" t="s">
        <v>4</v>
      </c>
      <c r="E12" s="7" t="s">
        <v>179</v>
      </c>
      <c r="F12" s="7" t="s">
        <v>10</v>
      </c>
      <c r="G12" s="2">
        <v>837</v>
      </c>
      <c r="H12" s="2">
        <v>650</v>
      </c>
      <c r="I12" s="2">
        <v>718</v>
      </c>
      <c r="J12" s="2">
        <v>8</v>
      </c>
      <c r="K12" s="2">
        <v>139</v>
      </c>
      <c r="L12" s="2">
        <v>752</v>
      </c>
      <c r="M12" s="4">
        <v>2205</v>
      </c>
      <c r="N12" s="8">
        <f>ROUND(G12*N$5,)</f>
        <v>922</v>
      </c>
      <c r="O12" s="8">
        <f>ROUND(H12*O$5,)</f>
        <v>748</v>
      </c>
      <c r="P12" s="8">
        <f>ROUND(I12*P$5,)</f>
        <v>859</v>
      </c>
      <c r="Q12" s="8">
        <f>ROUND(J12*Q$5,)</f>
        <v>12</v>
      </c>
      <c r="R12" s="8">
        <f>ROUND(K12*R$5,)</f>
        <v>209</v>
      </c>
      <c r="S12" s="8">
        <f>ROUND(L12*S$5,)</f>
        <v>752</v>
      </c>
      <c r="T12" s="8">
        <f>MIN(N12:S12)</f>
        <v>12</v>
      </c>
      <c r="U12" s="8">
        <f>SMALL(N12:S12,2)</f>
        <v>209</v>
      </c>
      <c r="V12" s="9">
        <f>SUM(N12:S12)-T12-U12</f>
        <v>3281</v>
      </c>
    </row>
    <row r="13" spans="1:22" ht="15.75" thickBot="1">
      <c r="A13" s="3">
        <v>7</v>
      </c>
      <c r="B13" s="3" t="s">
        <v>72</v>
      </c>
      <c r="C13" s="3" t="s">
        <v>141</v>
      </c>
      <c r="D13" s="3" t="s">
        <v>4</v>
      </c>
      <c r="E13" s="7" t="s">
        <v>5</v>
      </c>
      <c r="F13" s="7" t="s">
        <v>14</v>
      </c>
      <c r="G13" s="2">
        <v>888</v>
      </c>
      <c r="H13" s="2">
        <v>619</v>
      </c>
      <c r="I13" s="2">
        <v>666</v>
      </c>
      <c r="J13" s="2">
        <v>8</v>
      </c>
      <c r="K13" s="2">
        <v>413</v>
      </c>
      <c r="L13" s="2">
        <v>779</v>
      </c>
      <c r="M13" s="4">
        <v>2173</v>
      </c>
      <c r="N13" s="8">
        <f>ROUND(G13*N$5,)</f>
        <v>978</v>
      </c>
      <c r="O13" s="8">
        <f>ROUND(H13*O$5,)</f>
        <v>712</v>
      </c>
      <c r="P13" s="8">
        <f>ROUND(I13*P$5,)</f>
        <v>797</v>
      </c>
      <c r="Q13" s="8">
        <f>ROUND(J13*Q$5,)</f>
        <v>12</v>
      </c>
      <c r="R13" s="8">
        <f>ROUND(K13*R$5,)</f>
        <v>620</v>
      </c>
      <c r="S13" s="8">
        <f>ROUND(L13*S$5,)</f>
        <v>779</v>
      </c>
      <c r="T13" s="8">
        <f>MIN(N13:S13)</f>
        <v>12</v>
      </c>
      <c r="U13" s="8">
        <f>SMALL(N13:S13,2)</f>
        <v>620</v>
      </c>
      <c r="V13" s="9">
        <f>SUM(N13:S13)-T13-U13</f>
        <v>3266</v>
      </c>
    </row>
    <row r="14" spans="1:22" ht="15.75" thickBot="1">
      <c r="A14" s="3">
        <v>8</v>
      </c>
      <c r="B14" s="3" t="s">
        <v>101</v>
      </c>
      <c r="C14" s="3" t="s">
        <v>152</v>
      </c>
      <c r="D14" s="3" t="s">
        <v>4</v>
      </c>
      <c r="E14" s="7" t="s">
        <v>179</v>
      </c>
      <c r="F14" s="7" t="s">
        <v>12</v>
      </c>
      <c r="G14" s="2">
        <v>886</v>
      </c>
      <c r="H14" s="2">
        <v>798</v>
      </c>
      <c r="I14" s="2">
        <v>500</v>
      </c>
      <c r="J14" s="2">
        <v>8</v>
      </c>
      <c r="K14" s="2">
        <v>407</v>
      </c>
      <c r="L14" s="2">
        <v>746</v>
      </c>
      <c r="M14" s="4">
        <v>2184</v>
      </c>
      <c r="N14" s="8">
        <f>ROUND(G14*N$5,)</f>
        <v>976</v>
      </c>
      <c r="O14" s="8">
        <f>ROUND(H14*O$5,)</f>
        <v>918</v>
      </c>
      <c r="P14" s="8">
        <f>ROUND(I14*P$5,)</f>
        <v>598</v>
      </c>
      <c r="Q14" s="8">
        <f>ROUND(J14*Q$5,)</f>
        <v>12</v>
      </c>
      <c r="R14" s="8">
        <f>ROUND(K14*R$5,)</f>
        <v>611</v>
      </c>
      <c r="S14" s="8">
        <f>ROUND(L14*S$5,)</f>
        <v>746</v>
      </c>
      <c r="T14" s="8">
        <f>MIN(N14:S14)</f>
        <v>12</v>
      </c>
      <c r="U14" s="8">
        <f>SMALL(N14:S14,2)</f>
        <v>598</v>
      </c>
      <c r="V14" s="9">
        <f>SUM(N14:S14)-T14-U14</f>
        <v>3251</v>
      </c>
    </row>
    <row r="15" spans="1:22" ht="15.75" thickBot="1">
      <c r="A15" s="3">
        <v>9</v>
      </c>
      <c r="B15" s="3" t="s">
        <v>73</v>
      </c>
      <c r="C15" s="3" t="s">
        <v>130</v>
      </c>
      <c r="D15" s="3" t="s">
        <v>4</v>
      </c>
      <c r="E15" s="7" t="s">
        <v>5</v>
      </c>
      <c r="F15" s="7" t="s">
        <v>8</v>
      </c>
      <c r="G15" s="2">
        <v>859</v>
      </c>
      <c r="H15" s="2">
        <v>793</v>
      </c>
      <c r="I15" s="2">
        <v>678</v>
      </c>
      <c r="J15" s="2">
        <v>8</v>
      </c>
      <c r="K15" s="2">
        <v>347</v>
      </c>
      <c r="L15" s="2">
        <v>0</v>
      </c>
      <c r="M15" s="4">
        <v>2330</v>
      </c>
      <c r="N15" s="8">
        <f>ROUND(G15*N$5,)</f>
        <v>946</v>
      </c>
      <c r="O15" s="8">
        <f>ROUND(H15*O$5,)</f>
        <v>913</v>
      </c>
      <c r="P15" s="8">
        <f>ROUND(I15*P$5,)</f>
        <v>811</v>
      </c>
      <c r="Q15" s="8">
        <f>ROUND(J15*Q$5,)</f>
        <v>12</v>
      </c>
      <c r="R15" s="8">
        <f>ROUND(K15*R$5,)</f>
        <v>521</v>
      </c>
      <c r="S15" s="8">
        <f>ROUND(L15*S$5,)</f>
        <v>0</v>
      </c>
      <c r="T15" s="8">
        <f>MIN(N15:S15)</f>
        <v>0</v>
      </c>
      <c r="U15" s="8">
        <f>SMALL(N15:S15,2)</f>
        <v>12</v>
      </c>
      <c r="V15" s="9">
        <f>SUM(N15:S15)-T15-U15</f>
        <v>3191</v>
      </c>
    </row>
    <row r="16" spans="1:22" ht="15.75" thickBot="1">
      <c r="A16" s="3">
        <v>10</v>
      </c>
      <c r="B16" s="3" t="s">
        <v>69</v>
      </c>
      <c r="C16" s="3" t="s">
        <v>135</v>
      </c>
      <c r="D16" s="3" t="s">
        <v>4</v>
      </c>
      <c r="E16" s="7" t="s">
        <v>5</v>
      </c>
      <c r="F16" s="7"/>
      <c r="G16" s="2">
        <v>817</v>
      </c>
      <c r="H16" s="2">
        <v>654</v>
      </c>
      <c r="I16" s="2">
        <v>666</v>
      </c>
      <c r="J16" s="2">
        <v>8</v>
      </c>
      <c r="K16" s="2">
        <v>232</v>
      </c>
      <c r="L16" s="2">
        <v>716</v>
      </c>
      <c r="M16" s="4">
        <v>2137</v>
      </c>
      <c r="N16" s="8">
        <f>ROUND(G16*N$5,)</f>
        <v>900</v>
      </c>
      <c r="O16" s="8">
        <f>ROUND(H16*O$5,)</f>
        <v>753</v>
      </c>
      <c r="P16" s="8">
        <f>ROUND(I16*P$5,)</f>
        <v>797</v>
      </c>
      <c r="Q16" s="8">
        <f>ROUND(J16*Q$5,)</f>
        <v>12</v>
      </c>
      <c r="R16" s="8">
        <f>ROUND(K16*R$5,)</f>
        <v>348</v>
      </c>
      <c r="S16" s="8">
        <f>ROUND(L16*S$5,)</f>
        <v>716</v>
      </c>
      <c r="T16" s="8">
        <f>MIN(N16:S16)</f>
        <v>12</v>
      </c>
      <c r="U16" s="8">
        <f>SMALL(N16:S16,2)</f>
        <v>348</v>
      </c>
      <c r="V16" s="9">
        <f>SUM(N16:S16)-T16-U16</f>
        <v>3166</v>
      </c>
    </row>
    <row r="17" spans="1:22" ht="15.75" thickBot="1">
      <c r="A17" s="3">
        <v>11</v>
      </c>
      <c r="B17" s="3" t="s">
        <v>83</v>
      </c>
      <c r="C17" s="3" t="s">
        <v>164</v>
      </c>
      <c r="D17" s="3" t="s">
        <v>4</v>
      </c>
      <c r="E17" s="7" t="s">
        <v>179</v>
      </c>
      <c r="F17" s="7" t="s">
        <v>18</v>
      </c>
      <c r="G17" s="2">
        <v>846</v>
      </c>
      <c r="H17" s="2">
        <v>492</v>
      </c>
      <c r="I17" s="2">
        <v>668</v>
      </c>
      <c r="J17" s="2">
        <v>8</v>
      </c>
      <c r="K17" s="2">
        <v>443</v>
      </c>
      <c r="L17" s="2">
        <v>721</v>
      </c>
      <c r="M17" s="4">
        <v>2006</v>
      </c>
      <c r="N17" s="8">
        <f>ROUND(G17*N$5,)</f>
        <v>932</v>
      </c>
      <c r="O17" s="8">
        <f>ROUND(H17*O$5,)</f>
        <v>566</v>
      </c>
      <c r="P17" s="8">
        <f>ROUND(I17*P$5,)</f>
        <v>799</v>
      </c>
      <c r="Q17" s="8">
        <f>ROUND(J17*Q$5,)</f>
        <v>12</v>
      </c>
      <c r="R17" s="8">
        <f>ROUND(K17*R$5,)</f>
        <v>665</v>
      </c>
      <c r="S17" s="8">
        <f>ROUND(L17*S$5,)</f>
        <v>721</v>
      </c>
      <c r="T17" s="8">
        <f>MIN(N17:S17)</f>
        <v>12</v>
      </c>
      <c r="U17" s="8">
        <f>SMALL(N17:S17,2)</f>
        <v>566</v>
      </c>
      <c r="V17" s="9">
        <f>SUM(N17:S17)-T17-U17</f>
        <v>3117</v>
      </c>
    </row>
    <row r="18" spans="1:22" ht="15.75" thickBot="1">
      <c r="A18" s="3">
        <v>12</v>
      </c>
      <c r="B18" s="3" t="s">
        <v>50</v>
      </c>
      <c r="C18" s="3" t="s">
        <v>158</v>
      </c>
      <c r="D18" s="3" t="s">
        <v>4</v>
      </c>
      <c r="E18" s="7" t="s">
        <v>183</v>
      </c>
      <c r="F18" s="7"/>
      <c r="G18" s="2">
        <v>782</v>
      </c>
      <c r="H18" s="2">
        <v>600</v>
      </c>
      <c r="I18" s="2">
        <v>657</v>
      </c>
      <c r="J18" s="2">
        <v>8</v>
      </c>
      <c r="K18" s="2">
        <v>500</v>
      </c>
      <c r="L18" s="2">
        <v>629</v>
      </c>
      <c r="M18" s="4">
        <v>2039</v>
      </c>
      <c r="N18" s="8">
        <f>ROUND(G18*N$5,)</f>
        <v>861</v>
      </c>
      <c r="O18" s="8">
        <f>ROUND(H18*O$5,)</f>
        <v>690</v>
      </c>
      <c r="P18" s="8">
        <f>ROUND(I18*P$5,)</f>
        <v>786</v>
      </c>
      <c r="Q18" s="8">
        <f>ROUND(J18*Q$5,)</f>
        <v>12</v>
      </c>
      <c r="R18" s="8">
        <f>ROUND(K18*R$5,)</f>
        <v>750</v>
      </c>
      <c r="S18" s="8">
        <f>ROUND(L18*S$5,)</f>
        <v>629</v>
      </c>
      <c r="T18" s="8">
        <f>MIN(N18:S18)</f>
        <v>12</v>
      </c>
      <c r="U18" s="8">
        <f>SMALL(N18:S18,2)</f>
        <v>629</v>
      </c>
      <c r="V18" s="9">
        <f>SUM(N18:S18)-T18-U18</f>
        <v>3087</v>
      </c>
    </row>
    <row r="19" spans="1:22" ht="15.75" thickBot="1">
      <c r="A19" s="3">
        <v>13</v>
      </c>
      <c r="B19" s="3" t="s">
        <v>125</v>
      </c>
      <c r="C19" s="3" t="s">
        <v>149</v>
      </c>
      <c r="D19" s="3" t="s">
        <v>4</v>
      </c>
      <c r="E19" s="7" t="s">
        <v>179</v>
      </c>
      <c r="F19" s="7" t="s">
        <v>23</v>
      </c>
      <c r="G19" s="2">
        <v>689</v>
      </c>
      <c r="H19" s="2">
        <v>792</v>
      </c>
      <c r="I19" s="2">
        <v>178</v>
      </c>
      <c r="J19" s="2">
        <v>8</v>
      </c>
      <c r="K19" s="2">
        <v>415</v>
      </c>
      <c r="L19" s="2">
        <v>766</v>
      </c>
      <c r="M19" s="4">
        <v>1659</v>
      </c>
      <c r="N19" s="8">
        <f>ROUND(G19*N$5,)</f>
        <v>759</v>
      </c>
      <c r="O19" s="8">
        <f>ROUND(H19*O$5,)</f>
        <v>911</v>
      </c>
      <c r="P19" s="8">
        <f>ROUND(I19*P$5,)</f>
        <v>213</v>
      </c>
      <c r="Q19" s="8">
        <f>ROUND(J19*Q$5,)</f>
        <v>12</v>
      </c>
      <c r="R19" s="8">
        <f>ROUND(K19*R$5,)</f>
        <v>623</v>
      </c>
      <c r="S19" s="8">
        <f>ROUND(L19*S$5,)</f>
        <v>766</v>
      </c>
      <c r="T19" s="8">
        <f>MIN(N19:S19)</f>
        <v>12</v>
      </c>
      <c r="U19" s="8">
        <f>SMALL(N19:S19,2)</f>
        <v>213</v>
      </c>
      <c r="V19" s="9">
        <f>SUM(N19:S19)-T19-U19</f>
        <v>3059</v>
      </c>
    </row>
    <row r="20" spans="1:22" ht="15.75" thickBot="1">
      <c r="A20" s="3">
        <v>14</v>
      </c>
      <c r="B20" s="3" t="s">
        <v>107</v>
      </c>
      <c r="C20" s="3" t="s">
        <v>145</v>
      </c>
      <c r="D20" s="3" t="s">
        <v>4</v>
      </c>
      <c r="E20" s="7" t="s">
        <v>19</v>
      </c>
      <c r="F20" s="7" t="s">
        <v>20</v>
      </c>
      <c r="G20" s="5">
        <v>908</v>
      </c>
      <c r="H20" s="2">
        <v>510</v>
      </c>
      <c r="I20" s="2">
        <v>432</v>
      </c>
      <c r="J20" s="2">
        <v>8</v>
      </c>
      <c r="K20" s="2">
        <v>486</v>
      </c>
      <c r="L20" s="2">
        <v>740</v>
      </c>
      <c r="M20" s="4">
        <v>1850</v>
      </c>
      <c r="N20" s="8">
        <f>ROUND(G20*N$5,)</f>
        <v>1000</v>
      </c>
      <c r="O20" s="8">
        <f>ROUND(H20*O$5,)</f>
        <v>587</v>
      </c>
      <c r="P20" s="8">
        <f>ROUND(I20*P$5,)</f>
        <v>517</v>
      </c>
      <c r="Q20" s="8">
        <f>ROUND(J20*Q$5,)</f>
        <v>12</v>
      </c>
      <c r="R20" s="8">
        <f>ROUND(K20*R$5,)</f>
        <v>729</v>
      </c>
      <c r="S20" s="8">
        <f>ROUND(L20*S$5,)</f>
        <v>740</v>
      </c>
      <c r="T20" s="8">
        <f>MIN(N20:S20)</f>
        <v>12</v>
      </c>
      <c r="U20" s="8">
        <f>SMALL(N20:S20,2)</f>
        <v>517</v>
      </c>
      <c r="V20" s="9">
        <f>SUM(N20:S20)-T20-U20</f>
        <v>3056</v>
      </c>
    </row>
    <row r="21" spans="1:22" ht="15.75" thickBot="1">
      <c r="A21" s="3">
        <v>15</v>
      </c>
      <c r="B21" s="3" t="s">
        <v>166</v>
      </c>
      <c r="C21" s="3" t="s">
        <v>154</v>
      </c>
      <c r="D21" s="3" t="s">
        <v>4</v>
      </c>
      <c r="E21" s="7" t="s">
        <v>178</v>
      </c>
      <c r="F21" s="7"/>
      <c r="G21" s="2">
        <v>620</v>
      </c>
      <c r="H21" s="2">
        <v>855</v>
      </c>
      <c r="I21" s="2">
        <v>441</v>
      </c>
      <c r="J21" s="2">
        <v>8</v>
      </c>
      <c r="K21" s="2">
        <v>269</v>
      </c>
      <c r="L21" s="2">
        <v>823</v>
      </c>
      <c r="M21" s="4">
        <v>1916</v>
      </c>
      <c r="N21" s="8">
        <f>ROUND(G21*N$5,)</f>
        <v>683</v>
      </c>
      <c r="O21" s="8">
        <f>ROUND(H21*O$5,)</f>
        <v>984</v>
      </c>
      <c r="P21" s="8">
        <f>ROUND(I21*P$5,)</f>
        <v>528</v>
      </c>
      <c r="Q21" s="8">
        <f>ROUND(J21*Q$5,)</f>
        <v>12</v>
      </c>
      <c r="R21" s="8">
        <f>ROUND(K21*R$5,)</f>
        <v>404</v>
      </c>
      <c r="S21" s="8">
        <f>ROUND(L21*S$5,)</f>
        <v>823</v>
      </c>
      <c r="T21" s="8">
        <f>MIN(N21:S21)</f>
        <v>12</v>
      </c>
      <c r="U21" s="8">
        <f>SMALL(N21:S21,2)</f>
        <v>404</v>
      </c>
      <c r="V21" s="9">
        <f>SUM(N21:S21)-T21-U21</f>
        <v>3018</v>
      </c>
    </row>
    <row r="22" spans="1:22" ht="15.75" thickBot="1">
      <c r="A22" s="3">
        <v>16</v>
      </c>
      <c r="B22" s="3" t="s">
        <v>117</v>
      </c>
      <c r="C22" s="3" t="s">
        <v>140</v>
      </c>
      <c r="D22" s="3" t="s">
        <v>4</v>
      </c>
      <c r="E22" s="7" t="s">
        <v>5</v>
      </c>
      <c r="F22" s="7" t="s">
        <v>22</v>
      </c>
      <c r="G22" s="2">
        <v>788</v>
      </c>
      <c r="H22" s="2">
        <v>543</v>
      </c>
      <c r="I22" s="2">
        <v>329</v>
      </c>
      <c r="J22" s="2">
        <v>8</v>
      </c>
      <c r="K22" s="2">
        <v>382</v>
      </c>
      <c r="L22" s="2">
        <v>800</v>
      </c>
      <c r="M22" s="4">
        <v>1660</v>
      </c>
      <c r="N22" s="8">
        <f>ROUND(G22*N$5,)</f>
        <v>868</v>
      </c>
      <c r="O22" s="8">
        <f>ROUND(H22*O$5,)</f>
        <v>625</v>
      </c>
      <c r="P22" s="8">
        <f>ROUND(I22*P$5,)</f>
        <v>394</v>
      </c>
      <c r="Q22" s="8">
        <f>ROUND(J22*Q$5,)</f>
        <v>12</v>
      </c>
      <c r="R22" s="8">
        <f>ROUND(K22*R$5,)</f>
        <v>573</v>
      </c>
      <c r="S22" s="8">
        <f>ROUND(L22*S$5,)</f>
        <v>800</v>
      </c>
      <c r="T22" s="8">
        <f>MIN(N22:S22)</f>
        <v>12</v>
      </c>
      <c r="U22" s="8">
        <f>SMALL(N22:S22,2)</f>
        <v>394</v>
      </c>
      <c r="V22" s="9">
        <f>SUM(N22:S22)-T22-U22</f>
        <v>2866</v>
      </c>
    </row>
    <row r="23" spans="1:22" ht="15.75" thickBot="1">
      <c r="A23" s="3">
        <v>17</v>
      </c>
      <c r="B23" s="3" t="s">
        <v>68</v>
      </c>
      <c r="C23" s="3" t="s">
        <v>157</v>
      </c>
      <c r="D23" s="3" t="s">
        <v>4</v>
      </c>
      <c r="E23" s="7" t="s">
        <v>179</v>
      </c>
      <c r="F23" s="7" t="s">
        <v>21</v>
      </c>
      <c r="G23" s="2">
        <v>737</v>
      </c>
      <c r="H23" s="2">
        <v>629</v>
      </c>
      <c r="I23" s="2">
        <v>357</v>
      </c>
      <c r="J23" s="2">
        <v>8</v>
      </c>
      <c r="K23" s="2">
        <v>271</v>
      </c>
      <c r="L23" s="2">
        <v>748</v>
      </c>
      <c r="M23" s="4">
        <v>1723</v>
      </c>
      <c r="N23" s="8">
        <f>ROUND(G23*N$5,)</f>
        <v>812</v>
      </c>
      <c r="O23" s="8">
        <f>ROUND(H23*O$5,)</f>
        <v>724</v>
      </c>
      <c r="P23" s="8">
        <f>ROUND(I23*P$5,)</f>
        <v>427</v>
      </c>
      <c r="Q23" s="8">
        <f>ROUND(J23*Q$5,)</f>
        <v>12</v>
      </c>
      <c r="R23" s="8">
        <f>ROUND(K23*R$5,)</f>
        <v>407</v>
      </c>
      <c r="S23" s="8">
        <f>ROUND(L23*S$5,)</f>
        <v>748</v>
      </c>
      <c r="T23" s="8">
        <f>MIN(N23:S23)</f>
        <v>12</v>
      </c>
      <c r="U23" s="8">
        <f>SMALL(N23:S23,2)</f>
        <v>407</v>
      </c>
      <c r="V23" s="9">
        <f>SUM(N23:S23)-T23-U23</f>
        <v>2711</v>
      </c>
    </row>
    <row r="24" spans="1:22" ht="15.75" thickBot="1">
      <c r="A24" s="3">
        <v>18</v>
      </c>
      <c r="B24" s="3" t="s">
        <v>79</v>
      </c>
      <c r="C24" s="3" t="s">
        <v>147</v>
      </c>
      <c r="D24" s="3" t="s">
        <v>4</v>
      </c>
      <c r="E24" s="7" t="s">
        <v>5</v>
      </c>
      <c r="F24" s="7" t="s">
        <v>25</v>
      </c>
      <c r="G24" s="2">
        <v>806</v>
      </c>
      <c r="H24" s="2">
        <v>612</v>
      </c>
      <c r="I24" s="2">
        <v>0</v>
      </c>
      <c r="J24" s="2">
        <v>8</v>
      </c>
      <c r="K24" s="2">
        <v>270</v>
      </c>
      <c r="L24" s="2">
        <v>636</v>
      </c>
      <c r="M24" s="4">
        <v>1418</v>
      </c>
      <c r="N24" s="8">
        <f>ROUND(G24*N$5,)</f>
        <v>888</v>
      </c>
      <c r="O24" s="8">
        <f>ROUND(H24*O$5,)</f>
        <v>704</v>
      </c>
      <c r="P24" s="8">
        <f>ROUND(I24*P$5,)</f>
        <v>0</v>
      </c>
      <c r="Q24" s="8">
        <f>ROUND(J24*Q$5,)</f>
        <v>12</v>
      </c>
      <c r="R24" s="8">
        <f>ROUND(K24*R$5,)</f>
        <v>405</v>
      </c>
      <c r="S24" s="8">
        <f>ROUND(L24*S$5,)</f>
        <v>636</v>
      </c>
      <c r="T24" s="8">
        <f>MIN(N24:S24)</f>
        <v>0</v>
      </c>
      <c r="U24" s="8">
        <f>SMALL(N24:S24,2)</f>
        <v>12</v>
      </c>
      <c r="V24" s="9">
        <f>SUM(N24:S24)-T24-U24</f>
        <v>2633</v>
      </c>
    </row>
    <row r="25" spans="1:22" ht="15.75" thickBot="1">
      <c r="A25" s="3">
        <v>19</v>
      </c>
      <c r="B25" s="3" t="s">
        <v>57</v>
      </c>
      <c r="C25" s="3" t="s">
        <v>131</v>
      </c>
      <c r="D25" s="3" t="s">
        <v>4</v>
      </c>
      <c r="E25" s="7" t="s">
        <v>181</v>
      </c>
      <c r="F25" s="7" t="s">
        <v>9</v>
      </c>
      <c r="G25" s="2">
        <v>893</v>
      </c>
      <c r="H25" s="2">
        <v>699</v>
      </c>
      <c r="I25" s="2">
        <v>666</v>
      </c>
      <c r="J25" s="2">
        <v>0</v>
      </c>
      <c r="K25" s="2">
        <v>0</v>
      </c>
      <c r="L25" s="2">
        <v>0</v>
      </c>
      <c r="M25" s="4">
        <v>2258</v>
      </c>
      <c r="N25" s="8">
        <f>ROUND(G25*N$5,)</f>
        <v>983</v>
      </c>
      <c r="O25" s="8">
        <f>ROUND(H25*O$5,)</f>
        <v>804</v>
      </c>
      <c r="P25" s="8">
        <f>ROUND(I25*P$5,)</f>
        <v>797</v>
      </c>
      <c r="Q25" s="8">
        <f>ROUND(J25*Q$5,)</f>
        <v>0</v>
      </c>
      <c r="R25" s="8">
        <f>ROUND(K25*R$5,)</f>
        <v>0</v>
      </c>
      <c r="S25" s="8">
        <f>ROUND(L25*S$5,)</f>
        <v>0</v>
      </c>
      <c r="T25" s="8">
        <f>MIN(N25:S25)</f>
        <v>0</v>
      </c>
      <c r="U25" s="8">
        <f>SMALL(N25:S25,2)</f>
        <v>0</v>
      </c>
      <c r="V25" s="9">
        <f>SUM(N25:S25)-T25-U25</f>
        <v>2584</v>
      </c>
    </row>
    <row r="26" spans="1:22" ht="15.75" thickBot="1">
      <c r="A26" s="3">
        <v>20</v>
      </c>
      <c r="B26" s="3" t="s">
        <v>113</v>
      </c>
      <c r="C26" s="3" t="s">
        <v>161</v>
      </c>
      <c r="D26" s="3" t="s">
        <v>4</v>
      </c>
      <c r="E26" s="7" t="s">
        <v>5</v>
      </c>
      <c r="F26" s="7"/>
      <c r="G26" s="2">
        <v>299</v>
      </c>
      <c r="H26" s="2">
        <v>556</v>
      </c>
      <c r="I26" s="2">
        <v>309</v>
      </c>
      <c r="J26" s="2">
        <v>8</v>
      </c>
      <c r="K26" s="5">
        <v>533</v>
      </c>
      <c r="L26" s="2">
        <v>737</v>
      </c>
      <c r="M26" s="4">
        <v>1164</v>
      </c>
      <c r="N26" s="8">
        <f>ROUND(G26*N$5,)</f>
        <v>329</v>
      </c>
      <c r="O26" s="8">
        <f>ROUND(H26*O$5,)</f>
        <v>640</v>
      </c>
      <c r="P26" s="8">
        <f>ROUND(I26*P$5,)</f>
        <v>370</v>
      </c>
      <c r="Q26" s="8">
        <f>ROUND(J26*Q$5,)</f>
        <v>12</v>
      </c>
      <c r="R26" s="8">
        <f>ROUND(K26*R$5,)</f>
        <v>800</v>
      </c>
      <c r="S26" s="8">
        <f>ROUND(L26*S$5,)</f>
        <v>737</v>
      </c>
      <c r="T26" s="8">
        <f>MIN(N26:S26)</f>
        <v>12</v>
      </c>
      <c r="U26" s="8">
        <f>SMALL(N26:S26,2)</f>
        <v>329</v>
      </c>
      <c r="V26" s="9">
        <f>SUM(N26:S26)-T26-U26</f>
        <v>2547</v>
      </c>
    </row>
    <row r="27" spans="1:22" ht="15.75" thickBot="1">
      <c r="A27" s="3">
        <v>21</v>
      </c>
      <c r="B27" s="3" t="s">
        <v>78</v>
      </c>
      <c r="C27" s="3" t="s">
        <v>137</v>
      </c>
      <c r="D27" s="3" t="s">
        <v>4</v>
      </c>
      <c r="E27" s="7" t="s">
        <v>16</v>
      </c>
      <c r="F27" s="7"/>
      <c r="G27" s="2">
        <v>701</v>
      </c>
      <c r="H27" s="2">
        <v>564</v>
      </c>
      <c r="I27" s="2">
        <v>307</v>
      </c>
      <c r="J27" s="2">
        <v>9</v>
      </c>
      <c r="K27" s="2">
        <v>252</v>
      </c>
      <c r="L27" s="2">
        <v>721</v>
      </c>
      <c r="M27" s="4">
        <v>1572</v>
      </c>
      <c r="N27" s="8">
        <f>ROUND(G27*N$5,)</f>
        <v>772</v>
      </c>
      <c r="O27" s="8">
        <f>ROUND(H27*O$5,)</f>
        <v>649</v>
      </c>
      <c r="P27" s="8">
        <f>ROUND(I27*P$5,)</f>
        <v>367</v>
      </c>
      <c r="Q27" s="8">
        <f>ROUND(J27*Q$5,)</f>
        <v>14</v>
      </c>
      <c r="R27" s="8">
        <f>ROUND(K27*R$5,)</f>
        <v>378</v>
      </c>
      <c r="S27" s="8">
        <f>ROUND(L27*S$5,)</f>
        <v>721</v>
      </c>
      <c r="T27" s="8">
        <f>MIN(N27:S27)</f>
        <v>14</v>
      </c>
      <c r="U27" s="8">
        <f>SMALL(N27:S27,2)</f>
        <v>367</v>
      </c>
      <c r="V27" s="9">
        <f>SUM(N27:S27)-T27-U27</f>
        <v>2520</v>
      </c>
    </row>
    <row r="28" spans="1:22" ht="15.75" thickBot="1">
      <c r="A28" s="3">
        <v>22</v>
      </c>
      <c r="B28" s="3" t="s">
        <v>122</v>
      </c>
      <c r="C28" s="3" t="s">
        <v>144</v>
      </c>
      <c r="D28" s="3" t="s">
        <v>4</v>
      </c>
      <c r="E28" s="7" t="s">
        <v>180</v>
      </c>
      <c r="F28" s="7" t="s">
        <v>24</v>
      </c>
      <c r="G28" s="2">
        <v>848</v>
      </c>
      <c r="H28" s="2">
        <v>239</v>
      </c>
      <c r="I28" s="2">
        <v>365</v>
      </c>
      <c r="J28" s="2">
        <v>8</v>
      </c>
      <c r="K28" s="2">
        <v>83</v>
      </c>
      <c r="L28" s="2">
        <v>748</v>
      </c>
      <c r="M28" s="4">
        <v>1452</v>
      </c>
      <c r="N28" s="8">
        <f>ROUND(G28*N$5,)</f>
        <v>934</v>
      </c>
      <c r="O28" s="8">
        <f>ROUND(H28*O$5,)</f>
        <v>275</v>
      </c>
      <c r="P28" s="8">
        <f>ROUND(I28*P$5,)</f>
        <v>437</v>
      </c>
      <c r="Q28" s="8">
        <f>ROUND(J28*Q$5,)</f>
        <v>12</v>
      </c>
      <c r="R28" s="8">
        <f>ROUND(K28*R$5,)</f>
        <v>125</v>
      </c>
      <c r="S28" s="8">
        <f>ROUND(L28*S$5,)</f>
        <v>748</v>
      </c>
      <c r="T28" s="8">
        <f>MIN(N28:S28)</f>
        <v>12</v>
      </c>
      <c r="U28" s="8">
        <f>SMALL(N28:S28,2)</f>
        <v>125</v>
      </c>
      <c r="V28" s="9">
        <f>SUM(N28:S28)-T28-U28</f>
        <v>2394</v>
      </c>
    </row>
    <row r="29" spans="1:22" ht="15.75" thickBot="1">
      <c r="A29" s="3">
        <v>23</v>
      </c>
      <c r="B29" s="3" t="s">
        <v>67</v>
      </c>
      <c r="C29" s="3" t="s">
        <v>154</v>
      </c>
      <c r="D29" s="3" t="s">
        <v>4</v>
      </c>
      <c r="E29" s="7" t="s">
        <v>5</v>
      </c>
      <c r="F29" s="7" t="s">
        <v>15</v>
      </c>
      <c r="G29" s="2">
        <v>840</v>
      </c>
      <c r="H29" s="2">
        <v>644</v>
      </c>
      <c r="I29" s="2">
        <v>595</v>
      </c>
      <c r="J29" s="2">
        <v>0</v>
      </c>
      <c r="K29" s="2">
        <v>0</v>
      </c>
      <c r="L29" s="2">
        <v>0</v>
      </c>
      <c r="M29" s="4">
        <v>2079</v>
      </c>
      <c r="N29" s="8">
        <f>ROUND(G29*N$5,)</f>
        <v>925</v>
      </c>
      <c r="O29" s="8">
        <f>ROUND(H29*O$5,)</f>
        <v>741</v>
      </c>
      <c r="P29" s="8">
        <f>ROUND(I29*P$5,)</f>
        <v>712</v>
      </c>
      <c r="Q29" s="8">
        <f>ROUND(J29*Q$5,)</f>
        <v>0</v>
      </c>
      <c r="R29" s="8">
        <f>ROUND(K29*R$5,)</f>
        <v>0</v>
      </c>
      <c r="S29" s="8">
        <f>ROUND(L29*S$5,)</f>
        <v>0</v>
      </c>
      <c r="T29" s="8">
        <f>MIN(N29:S29)</f>
        <v>0</v>
      </c>
      <c r="U29" s="8">
        <f>SMALL(N29:S29,2)</f>
        <v>0</v>
      </c>
      <c r="V29" s="9">
        <f>SUM(N29:S29)-T29-U29</f>
        <v>2378</v>
      </c>
    </row>
    <row r="30" spans="1:22" ht="15.75" thickBot="1">
      <c r="A30" s="3">
        <v>24</v>
      </c>
      <c r="B30" s="3" t="s">
        <v>127</v>
      </c>
      <c r="C30" s="3" t="s">
        <v>148</v>
      </c>
      <c r="D30" s="3" t="s">
        <v>4</v>
      </c>
      <c r="E30" s="7" t="s">
        <v>28</v>
      </c>
      <c r="F30" s="7"/>
      <c r="G30" s="2">
        <v>47</v>
      </c>
      <c r="H30" s="2">
        <v>591</v>
      </c>
      <c r="I30" s="2">
        <v>446</v>
      </c>
      <c r="J30" s="2">
        <v>10</v>
      </c>
      <c r="K30" s="2">
        <v>268</v>
      </c>
      <c r="L30" s="2">
        <v>680</v>
      </c>
      <c r="M30" s="4">
        <v>1084</v>
      </c>
      <c r="N30" s="8">
        <f>ROUND(G30*N$5,)</f>
        <v>52</v>
      </c>
      <c r="O30" s="8">
        <f>ROUND(H30*O$5,)</f>
        <v>680</v>
      </c>
      <c r="P30" s="8">
        <f>ROUND(I30*P$5,)</f>
        <v>533</v>
      </c>
      <c r="Q30" s="8">
        <f>ROUND(J30*Q$5,)</f>
        <v>15</v>
      </c>
      <c r="R30" s="8">
        <f>ROUND(K30*R$5,)</f>
        <v>402</v>
      </c>
      <c r="S30" s="8">
        <f>ROUND(L30*S$5,)</f>
        <v>680</v>
      </c>
      <c r="T30" s="8">
        <f>MIN(N30:S30)</f>
        <v>15</v>
      </c>
      <c r="U30" s="8">
        <f>SMALL(N30:S30,2)</f>
        <v>52</v>
      </c>
      <c r="V30" s="9">
        <f>SUM(N30:S30)-T30-U30</f>
        <v>2295</v>
      </c>
    </row>
    <row r="31" spans="1:22" ht="15.75" thickBot="1">
      <c r="A31" s="3">
        <v>25</v>
      </c>
      <c r="B31" s="3" t="s">
        <v>64</v>
      </c>
      <c r="C31" s="3" t="s">
        <v>139</v>
      </c>
      <c r="D31" s="3" t="s">
        <v>4</v>
      </c>
      <c r="E31" s="7" t="s">
        <v>179</v>
      </c>
      <c r="F31" s="7"/>
      <c r="G31" s="2">
        <v>809</v>
      </c>
      <c r="H31" s="2">
        <v>637</v>
      </c>
      <c r="I31" s="2">
        <v>469</v>
      </c>
      <c r="J31" s="2">
        <v>0</v>
      </c>
      <c r="K31" s="2">
        <v>0</v>
      </c>
      <c r="L31" s="2">
        <v>0</v>
      </c>
      <c r="M31" s="4">
        <v>1915</v>
      </c>
      <c r="N31" s="8">
        <f>ROUND(G31*N$5,)</f>
        <v>891</v>
      </c>
      <c r="O31" s="8">
        <f>ROUND(H31*O$5,)</f>
        <v>733</v>
      </c>
      <c r="P31" s="8">
        <f>ROUND(I31*P$5,)</f>
        <v>561</v>
      </c>
      <c r="Q31" s="8">
        <f>ROUND(J31*Q$5,)</f>
        <v>0</v>
      </c>
      <c r="R31" s="8">
        <f>ROUND(K31*R$5,)</f>
        <v>0</v>
      </c>
      <c r="S31" s="8">
        <f>ROUND(L31*S$5,)</f>
        <v>0</v>
      </c>
      <c r="T31" s="8">
        <f>MIN(N31:S31)</f>
        <v>0</v>
      </c>
      <c r="U31" s="8">
        <f>SMALL(N31:S31,2)</f>
        <v>0</v>
      </c>
      <c r="V31" s="9">
        <f>SUM(N31:S31)-T31-U31</f>
        <v>2185</v>
      </c>
    </row>
    <row r="32" spans="1:22" ht="15.75" thickBot="1">
      <c r="A32" s="3">
        <v>26</v>
      </c>
      <c r="B32" s="3" t="s">
        <v>106</v>
      </c>
      <c r="C32" s="3" t="s">
        <v>154</v>
      </c>
      <c r="D32" s="3" t="s">
        <v>4</v>
      </c>
      <c r="E32" s="7" t="s">
        <v>5</v>
      </c>
      <c r="F32" s="7"/>
      <c r="G32" s="2">
        <v>214</v>
      </c>
      <c r="H32" s="2">
        <v>595</v>
      </c>
      <c r="I32" s="2">
        <v>711</v>
      </c>
      <c r="J32" s="2">
        <v>8</v>
      </c>
      <c r="K32" s="2">
        <v>267</v>
      </c>
      <c r="L32" s="2">
        <v>48</v>
      </c>
      <c r="M32" s="4">
        <v>1520</v>
      </c>
      <c r="N32" s="8">
        <f>ROUND(G32*N$5,)</f>
        <v>236</v>
      </c>
      <c r="O32" s="8">
        <f>ROUND(H32*O$5,)</f>
        <v>685</v>
      </c>
      <c r="P32" s="8">
        <f>ROUND(I32*P$5,)</f>
        <v>850</v>
      </c>
      <c r="Q32" s="8">
        <f>ROUND(J32*Q$5,)</f>
        <v>12</v>
      </c>
      <c r="R32" s="8">
        <f>ROUND(K32*R$5,)</f>
        <v>401</v>
      </c>
      <c r="S32" s="8">
        <f>ROUND(L32*S$5,)</f>
        <v>48</v>
      </c>
      <c r="T32" s="8">
        <f>MIN(N32:S32)</f>
        <v>12</v>
      </c>
      <c r="U32" s="8">
        <f>SMALL(N32:S32,2)</f>
        <v>48</v>
      </c>
      <c r="V32" s="9">
        <f>SUM(N32:S32)-T32-U32</f>
        <v>2172</v>
      </c>
    </row>
    <row r="33" spans="1:22" ht="15.75" thickBot="1">
      <c r="A33" s="3">
        <v>27</v>
      </c>
      <c r="B33" s="3" t="s">
        <v>96</v>
      </c>
      <c r="C33" s="3" t="s">
        <v>129</v>
      </c>
      <c r="D33" s="3" t="s">
        <v>56</v>
      </c>
      <c r="E33" s="7" t="s">
        <v>33</v>
      </c>
      <c r="F33" s="7" t="s">
        <v>34</v>
      </c>
      <c r="G33" s="2">
        <v>100</v>
      </c>
      <c r="H33" s="2">
        <v>199</v>
      </c>
      <c r="I33" s="2">
        <v>444</v>
      </c>
      <c r="J33" s="2">
        <v>8</v>
      </c>
      <c r="K33" s="2">
        <v>481</v>
      </c>
      <c r="L33" s="2">
        <v>591</v>
      </c>
      <c r="M33" s="4">
        <v>743</v>
      </c>
      <c r="N33" s="8">
        <f>ROUND(G33*N$5,)</f>
        <v>110</v>
      </c>
      <c r="O33" s="8">
        <f>ROUND(H33*O$5,)</f>
        <v>229</v>
      </c>
      <c r="P33" s="8">
        <f>ROUND(I33*P$5,)</f>
        <v>531</v>
      </c>
      <c r="Q33" s="8">
        <f>ROUND(J33*Q$5,)</f>
        <v>12</v>
      </c>
      <c r="R33" s="8">
        <f>ROUND(K33*R$5,)</f>
        <v>722</v>
      </c>
      <c r="S33" s="8">
        <f>ROUND(L33*S$5,)</f>
        <v>591</v>
      </c>
      <c r="T33" s="8">
        <f>MIN(N33:S33)</f>
        <v>12</v>
      </c>
      <c r="U33" s="8">
        <f>SMALL(N33:S33,2)</f>
        <v>110</v>
      </c>
      <c r="V33" s="9">
        <f>SUM(N33:S33)-T33-U33</f>
        <v>2073</v>
      </c>
    </row>
    <row r="34" spans="1:22" ht="15.75" thickBot="1">
      <c r="A34" s="3">
        <v>28</v>
      </c>
      <c r="B34" s="3" t="s">
        <v>98</v>
      </c>
      <c r="C34" s="3" t="s">
        <v>159</v>
      </c>
      <c r="D34" s="3" t="s">
        <v>4</v>
      </c>
      <c r="E34" s="7" t="s">
        <v>17</v>
      </c>
      <c r="F34" s="7"/>
      <c r="G34" s="2">
        <v>461</v>
      </c>
      <c r="H34" s="2">
        <v>575</v>
      </c>
      <c r="I34" s="2">
        <v>87</v>
      </c>
      <c r="J34" s="2">
        <v>8</v>
      </c>
      <c r="K34" s="2">
        <v>244</v>
      </c>
      <c r="L34" s="2">
        <v>518</v>
      </c>
      <c r="M34" s="4">
        <v>1123</v>
      </c>
      <c r="N34" s="8">
        <f>ROUND(G34*N$5,)</f>
        <v>508</v>
      </c>
      <c r="O34" s="8">
        <f>ROUND(H34*O$5,)</f>
        <v>662</v>
      </c>
      <c r="P34" s="8">
        <f>ROUND(I34*P$5,)</f>
        <v>104</v>
      </c>
      <c r="Q34" s="8">
        <f>ROUND(J34*Q$5,)</f>
        <v>12</v>
      </c>
      <c r="R34" s="8">
        <f>ROUND(K34*R$5,)</f>
        <v>366</v>
      </c>
      <c r="S34" s="8">
        <f>ROUND(L34*S$5,)</f>
        <v>518</v>
      </c>
      <c r="T34" s="8">
        <f>MIN(N34:S34)</f>
        <v>12</v>
      </c>
      <c r="U34" s="8">
        <f>SMALL(N34:S34,2)</f>
        <v>104</v>
      </c>
      <c r="V34" s="9">
        <f>SUM(N34:S34)-T34-U34</f>
        <v>2054</v>
      </c>
    </row>
    <row r="35" spans="1:22" ht="15.75" thickBot="1">
      <c r="A35" s="3">
        <v>29</v>
      </c>
      <c r="B35" s="3" t="s">
        <v>115</v>
      </c>
      <c r="C35" s="3" t="s">
        <v>138</v>
      </c>
      <c r="D35" s="3" t="s">
        <v>4</v>
      </c>
      <c r="E35" s="7" t="s">
        <v>29</v>
      </c>
      <c r="F35" s="7" t="s">
        <v>30</v>
      </c>
      <c r="G35" s="2">
        <v>625</v>
      </c>
      <c r="H35" s="2">
        <v>195</v>
      </c>
      <c r="I35" s="2">
        <v>273</v>
      </c>
      <c r="J35" s="2">
        <v>11</v>
      </c>
      <c r="K35" s="2">
        <v>230</v>
      </c>
      <c r="L35" s="2">
        <v>585</v>
      </c>
      <c r="M35" s="4">
        <v>1093</v>
      </c>
      <c r="N35" s="8">
        <f>ROUND(G35*N$5,)</f>
        <v>688</v>
      </c>
      <c r="O35" s="8">
        <f>ROUND(H35*O$5,)</f>
        <v>224</v>
      </c>
      <c r="P35" s="8">
        <f>ROUND(I35*P$5,)</f>
        <v>327</v>
      </c>
      <c r="Q35" s="8">
        <f>ROUND(J35*Q$5,)</f>
        <v>17</v>
      </c>
      <c r="R35" s="8">
        <f>ROUND(K35*R$5,)</f>
        <v>345</v>
      </c>
      <c r="S35" s="8">
        <f>ROUND(L35*S$5,)</f>
        <v>585</v>
      </c>
      <c r="T35" s="8">
        <f>MIN(N35:S35)</f>
        <v>17</v>
      </c>
      <c r="U35" s="8">
        <f>SMALL(N35:S35,2)</f>
        <v>224</v>
      </c>
      <c r="V35" s="9">
        <f>SUM(N35:S35)-T35-U35</f>
        <v>1945</v>
      </c>
    </row>
    <row r="36" spans="1:22" ht="15.75" thickBot="1">
      <c r="A36" s="3">
        <v>30</v>
      </c>
      <c r="B36" s="3" t="s">
        <v>126</v>
      </c>
      <c r="C36" s="3" t="s">
        <v>136</v>
      </c>
      <c r="D36" s="3" t="s">
        <v>4</v>
      </c>
      <c r="E36" s="7" t="s">
        <v>16</v>
      </c>
      <c r="F36" s="7" t="s">
        <v>27</v>
      </c>
      <c r="G36" s="2">
        <v>47</v>
      </c>
      <c r="H36" s="2">
        <v>590</v>
      </c>
      <c r="I36" s="2">
        <v>677</v>
      </c>
      <c r="J36" s="2">
        <v>11</v>
      </c>
      <c r="K36" s="2">
        <v>266</v>
      </c>
      <c r="L36" s="2">
        <v>0</v>
      </c>
      <c r="M36" s="4">
        <v>1314</v>
      </c>
      <c r="N36" s="8">
        <f>ROUND(G36*N$5,)</f>
        <v>52</v>
      </c>
      <c r="O36" s="8">
        <f>ROUND(H36*O$5,)</f>
        <v>679</v>
      </c>
      <c r="P36" s="8">
        <f>ROUND(I36*P$5,)</f>
        <v>810</v>
      </c>
      <c r="Q36" s="8">
        <f>ROUND(J36*Q$5,)</f>
        <v>17</v>
      </c>
      <c r="R36" s="8">
        <f>ROUND(K36*R$5,)</f>
        <v>399</v>
      </c>
      <c r="S36" s="8">
        <f>ROUND(L36*S$5,)</f>
        <v>0</v>
      </c>
      <c r="T36" s="8">
        <f>MIN(N36:S36)</f>
        <v>0</v>
      </c>
      <c r="U36" s="8">
        <f>SMALL(N36:S36,2)</f>
        <v>17</v>
      </c>
      <c r="V36" s="9">
        <f>SUM(N36:S36)-T36-U36</f>
        <v>1940</v>
      </c>
    </row>
    <row r="37" spans="1:22" ht="15.75" thickBot="1">
      <c r="A37" s="3">
        <v>31</v>
      </c>
      <c r="B37" s="3" t="s">
        <v>95</v>
      </c>
      <c r="C37" s="3" t="s">
        <v>133</v>
      </c>
      <c r="D37" s="3" t="s">
        <v>4</v>
      </c>
      <c r="E37" s="7" t="s">
        <v>16</v>
      </c>
      <c r="F37" s="7"/>
      <c r="G37" s="2">
        <v>732</v>
      </c>
      <c r="H37" s="2">
        <v>138</v>
      </c>
      <c r="I37" s="2">
        <v>0</v>
      </c>
      <c r="J37" s="2">
        <v>8</v>
      </c>
      <c r="K37" s="2">
        <v>509</v>
      </c>
      <c r="L37" s="2">
        <v>50</v>
      </c>
      <c r="M37" s="4">
        <v>870</v>
      </c>
      <c r="N37" s="8">
        <f>ROUND(G37*N$5,)</f>
        <v>806</v>
      </c>
      <c r="O37" s="8">
        <f>ROUND(H37*O$5,)</f>
        <v>159</v>
      </c>
      <c r="P37" s="8">
        <f>ROUND(I37*P$5,)</f>
        <v>0</v>
      </c>
      <c r="Q37" s="8">
        <f>ROUND(J37*Q$5,)</f>
        <v>12</v>
      </c>
      <c r="R37" s="8">
        <f>ROUND(K37*R$5,)</f>
        <v>764</v>
      </c>
      <c r="S37" s="8">
        <f>ROUND(L37*S$5,)</f>
        <v>50</v>
      </c>
      <c r="T37" s="8">
        <f>MIN(N37:S37)</f>
        <v>0</v>
      </c>
      <c r="U37" s="8">
        <f>SMALL(N37:S37,2)</f>
        <v>12</v>
      </c>
      <c r="V37" s="9">
        <f>SUM(N37:S37)-T37-U37</f>
        <v>1779</v>
      </c>
    </row>
    <row r="38" spans="1:22" ht="15.75" thickBot="1">
      <c r="A38" s="3">
        <v>32</v>
      </c>
      <c r="B38" s="3" t="s">
        <v>80</v>
      </c>
      <c r="C38" s="3" t="s">
        <v>143</v>
      </c>
      <c r="D38" s="3" t="s">
        <v>4</v>
      </c>
      <c r="E38" s="7" t="s">
        <v>31</v>
      </c>
      <c r="F38" s="7" t="s">
        <v>32</v>
      </c>
      <c r="G38" s="2">
        <v>303</v>
      </c>
      <c r="H38" s="2">
        <v>332</v>
      </c>
      <c r="I38" s="2">
        <v>318</v>
      </c>
      <c r="J38" s="2">
        <v>8</v>
      </c>
      <c r="K38" s="2">
        <v>236</v>
      </c>
      <c r="L38" s="2">
        <v>546</v>
      </c>
      <c r="M38" s="4">
        <v>953</v>
      </c>
      <c r="N38" s="8">
        <f>ROUND(G38*N$5,)</f>
        <v>334</v>
      </c>
      <c r="O38" s="8">
        <f>ROUND(H38*O$5,)</f>
        <v>382</v>
      </c>
      <c r="P38" s="8">
        <f>ROUND(I38*P$5,)</f>
        <v>380</v>
      </c>
      <c r="Q38" s="8">
        <f>ROUND(J38*Q$5,)</f>
        <v>12</v>
      </c>
      <c r="R38" s="8">
        <f>ROUND(K38*R$5,)</f>
        <v>354</v>
      </c>
      <c r="S38" s="8">
        <f>ROUND(L38*S$5,)</f>
        <v>546</v>
      </c>
      <c r="T38" s="8">
        <f>MIN(N38:S38)</f>
        <v>12</v>
      </c>
      <c r="U38" s="8">
        <f>SMALL(N38:S38,2)</f>
        <v>334</v>
      </c>
      <c r="V38" s="9">
        <f>SUM(N38:S38)-T38-U38</f>
        <v>1662</v>
      </c>
    </row>
    <row r="39" spans="1:22" ht="15.75" thickBot="1">
      <c r="A39" s="3">
        <v>33</v>
      </c>
      <c r="B39" s="3" t="s">
        <v>124</v>
      </c>
      <c r="C39" s="3" t="s">
        <v>131</v>
      </c>
      <c r="D39" s="3" t="s">
        <v>4</v>
      </c>
      <c r="E39" s="7" t="s">
        <v>179</v>
      </c>
      <c r="F39" s="7" t="s">
        <v>26</v>
      </c>
      <c r="G39" s="2">
        <v>561</v>
      </c>
      <c r="H39" s="2">
        <v>838</v>
      </c>
      <c r="I39" s="2">
        <v>0</v>
      </c>
      <c r="J39" s="2">
        <v>0</v>
      </c>
      <c r="K39" s="2">
        <v>0</v>
      </c>
      <c r="L39" s="2">
        <v>0</v>
      </c>
      <c r="M39" s="4">
        <v>1399</v>
      </c>
      <c r="N39" s="8">
        <f>ROUND(G39*N$5,)</f>
        <v>618</v>
      </c>
      <c r="O39" s="8">
        <f>ROUND(H39*O$5,)</f>
        <v>964</v>
      </c>
      <c r="P39" s="8">
        <f>ROUND(I39*P$5,)</f>
        <v>0</v>
      </c>
      <c r="Q39" s="8">
        <f>ROUND(J39*Q$5,)</f>
        <v>0</v>
      </c>
      <c r="R39" s="8">
        <f>ROUND(K39*R$5,)</f>
        <v>0</v>
      </c>
      <c r="S39" s="8">
        <f>ROUND(L39*S$5,)</f>
        <v>0</v>
      </c>
      <c r="T39" s="8">
        <f>MIN(N39:S39)</f>
        <v>0</v>
      </c>
      <c r="U39" s="8">
        <f>SMALL(N39:S39,2)</f>
        <v>0</v>
      </c>
      <c r="V39" s="9">
        <f>SUM(N39:S39)-T39-U39</f>
        <v>1582</v>
      </c>
    </row>
    <row r="40" spans="1:22" ht="15.75" thickBot="1">
      <c r="A40" s="3">
        <v>34</v>
      </c>
      <c r="B40" s="3" t="s">
        <v>102</v>
      </c>
      <c r="C40" s="3" t="s">
        <v>128</v>
      </c>
      <c r="D40" s="3" t="s">
        <v>4</v>
      </c>
      <c r="E40" s="7" t="s">
        <v>180</v>
      </c>
      <c r="F40" s="7"/>
      <c r="G40" s="2">
        <v>202</v>
      </c>
      <c r="H40" s="2">
        <v>166</v>
      </c>
      <c r="I40" s="2">
        <v>240</v>
      </c>
      <c r="J40" s="2">
        <v>8</v>
      </c>
      <c r="K40" s="2">
        <v>260</v>
      </c>
      <c r="L40" s="2">
        <v>647</v>
      </c>
      <c r="M40" s="4">
        <v>608</v>
      </c>
      <c r="N40" s="8">
        <f>ROUND(G40*N$5,)</f>
        <v>222</v>
      </c>
      <c r="O40" s="8">
        <f>ROUND(H40*O$5,)</f>
        <v>191</v>
      </c>
      <c r="P40" s="8">
        <f>ROUND(I40*P$5,)</f>
        <v>287</v>
      </c>
      <c r="Q40" s="8">
        <f>ROUND(J40*Q$5,)</f>
        <v>12</v>
      </c>
      <c r="R40" s="8">
        <f>ROUND(K40*R$5,)</f>
        <v>390</v>
      </c>
      <c r="S40" s="8">
        <f>ROUND(L40*S$5,)</f>
        <v>647</v>
      </c>
      <c r="T40" s="8">
        <f>MIN(N40:S40)</f>
        <v>12</v>
      </c>
      <c r="U40" s="8">
        <f>SMALL(N40:S40,2)</f>
        <v>191</v>
      </c>
      <c r="V40" s="9">
        <f>SUM(N40:S40)-T40-U40</f>
        <v>1546</v>
      </c>
    </row>
    <row r="41" spans="1:22" ht="15.75" thickBot="1">
      <c r="A41" s="3">
        <v>35</v>
      </c>
      <c r="B41" s="3" t="s">
        <v>48</v>
      </c>
      <c r="C41" s="3" t="s">
        <v>49</v>
      </c>
      <c r="D41" s="3" t="s">
        <v>4</v>
      </c>
      <c r="E41" s="7" t="s">
        <v>5</v>
      </c>
      <c r="F41" s="7"/>
      <c r="G41" s="2">
        <v>0</v>
      </c>
      <c r="H41" s="2">
        <v>0</v>
      </c>
      <c r="I41" s="2">
        <v>0</v>
      </c>
      <c r="J41" s="2">
        <v>8</v>
      </c>
      <c r="K41" s="2">
        <v>348</v>
      </c>
      <c r="L41" s="2">
        <v>930</v>
      </c>
      <c r="M41" s="4">
        <v>0</v>
      </c>
      <c r="N41" s="8">
        <f>ROUND(G41*N$5,)</f>
        <v>0</v>
      </c>
      <c r="O41" s="8">
        <f>ROUND(H41*O$5,)</f>
        <v>0</v>
      </c>
      <c r="P41" s="8">
        <f>ROUND(I41*P$5,)</f>
        <v>0</v>
      </c>
      <c r="Q41" s="8">
        <f>ROUND(J41*Q$5,)</f>
        <v>12</v>
      </c>
      <c r="R41" s="8">
        <f>ROUND(K41*R$5,)</f>
        <v>522</v>
      </c>
      <c r="S41" s="8">
        <f>ROUND(L41*S$5,)</f>
        <v>930</v>
      </c>
      <c r="T41" s="8">
        <f>MIN(N41:S41)</f>
        <v>0</v>
      </c>
      <c r="U41" s="8">
        <f>SMALL(N41:S41,2)</f>
        <v>0</v>
      </c>
      <c r="V41" s="9">
        <f>SUM(N41:S41)-T41-U41</f>
        <v>1464</v>
      </c>
    </row>
    <row r="42" spans="1:22" ht="15.75" thickBot="1">
      <c r="A42" s="3">
        <v>36</v>
      </c>
      <c r="B42" s="3" t="s">
        <v>100</v>
      </c>
      <c r="C42" s="3" t="s">
        <v>158</v>
      </c>
      <c r="D42" s="3" t="s">
        <v>4</v>
      </c>
      <c r="E42" s="7" t="s">
        <v>36</v>
      </c>
      <c r="F42" s="7"/>
      <c r="G42" s="2">
        <v>316</v>
      </c>
      <c r="H42" s="2">
        <v>31</v>
      </c>
      <c r="I42" s="2">
        <v>299</v>
      </c>
      <c r="J42" s="2">
        <v>8</v>
      </c>
      <c r="K42" s="2">
        <v>238</v>
      </c>
      <c r="L42" s="2">
        <v>382</v>
      </c>
      <c r="M42" s="4">
        <v>646</v>
      </c>
      <c r="N42" s="8">
        <f>ROUND(G42*N$5,)</f>
        <v>348</v>
      </c>
      <c r="O42" s="8">
        <f>ROUND(H42*O$5,)</f>
        <v>36</v>
      </c>
      <c r="P42" s="8">
        <f>ROUND(I42*P$5,)</f>
        <v>358</v>
      </c>
      <c r="Q42" s="8">
        <f>ROUND(J42*Q$5,)</f>
        <v>12</v>
      </c>
      <c r="R42" s="8">
        <f>ROUND(K42*R$5,)</f>
        <v>357</v>
      </c>
      <c r="S42" s="8">
        <f>ROUND(L42*S$5,)</f>
        <v>382</v>
      </c>
      <c r="T42" s="8">
        <f>MIN(N42:S42)</f>
        <v>12</v>
      </c>
      <c r="U42" s="8">
        <f>SMALL(N42:S42,2)</f>
        <v>36</v>
      </c>
      <c r="V42" s="9">
        <f>SUM(N42:S42)-T42-U42</f>
        <v>1445</v>
      </c>
    </row>
    <row r="43" spans="1:22" ht="15.75" thickBot="1">
      <c r="A43" s="3">
        <v>37</v>
      </c>
      <c r="B43" s="3" t="s">
        <v>58</v>
      </c>
      <c r="C43" s="3" t="s">
        <v>59</v>
      </c>
      <c r="D43" s="3" t="s">
        <v>4</v>
      </c>
      <c r="E43" s="7" t="s">
        <v>205</v>
      </c>
      <c r="F43" s="7"/>
      <c r="G43" s="2">
        <v>0</v>
      </c>
      <c r="H43" s="2">
        <v>0</v>
      </c>
      <c r="I43" s="2">
        <v>0</v>
      </c>
      <c r="J43" s="2">
        <v>8</v>
      </c>
      <c r="K43" s="2">
        <v>409</v>
      </c>
      <c r="L43" s="2">
        <v>738</v>
      </c>
      <c r="M43" s="4">
        <v>0</v>
      </c>
      <c r="N43" s="8">
        <f>ROUND(G43*N$5,)</f>
        <v>0</v>
      </c>
      <c r="O43" s="8">
        <f>ROUND(H43*O$5,)</f>
        <v>0</v>
      </c>
      <c r="P43" s="8">
        <f>ROUND(I43*P$5,)</f>
        <v>0</v>
      </c>
      <c r="Q43" s="8">
        <f>ROUND(J43*Q$5,)</f>
        <v>12</v>
      </c>
      <c r="R43" s="8">
        <f>ROUND(K43*R$5,)</f>
        <v>614</v>
      </c>
      <c r="S43" s="8">
        <f>ROUND(L43*S$5,)</f>
        <v>738</v>
      </c>
      <c r="T43" s="8">
        <f>MIN(N43:S43)</f>
        <v>0</v>
      </c>
      <c r="U43" s="8">
        <f>SMALL(N43:S43,2)</f>
        <v>0</v>
      </c>
      <c r="V43" s="9">
        <f>SUM(N43:S43)-T43-U43</f>
        <v>1364</v>
      </c>
    </row>
    <row r="44" spans="1:22" ht="15.75" thickBot="1">
      <c r="A44" s="3">
        <v>38</v>
      </c>
      <c r="B44" s="3" t="s">
        <v>51</v>
      </c>
      <c r="C44" s="3" t="s">
        <v>158</v>
      </c>
      <c r="D44" s="3" t="s">
        <v>4</v>
      </c>
      <c r="E44" s="7" t="s">
        <v>17</v>
      </c>
      <c r="F44" s="7"/>
      <c r="G44" s="2">
        <v>191</v>
      </c>
      <c r="H44" s="2">
        <v>170</v>
      </c>
      <c r="I44" s="2">
        <v>77</v>
      </c>
      <c r="J44" s="2">
        <v>8</v>
      </c>
      <c r="K44" s="2">
        <v>259</v>
      </c>
      <c r="L44" s="2">
        <v>562</v>
      </c>
      <c r="M44" s="4">
        <v>438</v>
      </c>
      <c r="N44" s="8">
        <f>ROUND(G44*N$5,)</f>
        <v>210</v>
      </c>
      <c r="O44" s="8">
        <f>ROUND(H44*O$5,)</f>
        <v>196</v>
      </c>
      <c r="P44" s="8">
        <f>ROUND(I44*P$5,)</f>
        <v>92</v>
      </c>
      <c r="Q44" s="8">
        <f>ROUND(J44*Q$5,)</f>
        <v>12</v>
      </c>
      <c r="R44" s="8">
        <f>ROUND(K44*R$5,)</f>
        <v>389</v>
      </c>
      <c r="S44" s="8">
        <f>ROUND(L44*S$5,)</f>
        <v>562</v>
      </c>
      <c r="T44" s="8">
        <f>MIN(N44:S44)</f>
        <v>12</v>
      </c>
      <c r="U44" s="8">
        <f>SMALL(N44:S44,2)</f>
        <v>92</v>
      </c>
      <c r="V44" s="9">
        <f>SUM(N44:S44)-T44-U44</f>
        <v>1357</v>
      </c>
    </row>
    <row r="45" spans="1:22" ht="15.75" thickBot="1">
      <c r="A45" s="3">
        <v>39</v>
      </c>
      <c r="B45" s="3" t="s">
        <v>52</v>
      </c>
      <c r="C45" s="3" t="s">
        <v>53</v>
      </c>
      <c r="D45" s="3" t="s">
        <v>4</v>
      </c>
      <c r="E45" s="7" t="s">
        <v>16</v>
      </c>
      <c r="F45" s="7"/>
      <c r="G45" s="2">
        <v>0</v>
      </c>
      <c r="H45" s="2">
        <v>0</v>
      </c>
      <c r="I45" s="2">
        <v>0</v>
      </c>
      <c r="J45" s="2">
        <v>8</v>
      </c>
      <c r="K45" s="2">
        <v>348</v>
      </c>
      <c r="L45" s="2">
        <v>754</v>
      </c>
      <c r="M45" s="4">
        <v>0</v>
      </c>
      <c r="N45" s="8">
        <f>ROUND(G45*N$5,)</f>
        <v>0</v>
      </c>
      <c r="O45" s="8">
        <f>ROUND(H45*O$5,)</f>
        <v>0</v>
      </c>
      <c r="P45" s="8">
        <f>ROUND(I45*P$5,)</f>
        <v>0</v>
      </c>
      <c r="Q45" s="8">
        <f>ROUND(J45*Q$5,)</f>
        <v>12</v>
      </c>
      <c r="R45" s="8">
        <f>ROUND(K45*R$5,)</f>
        <v>522</v>
      </c>
      <c r="S45" s="8">
        <f>ROUND(L45*S$5,)</f>
        <v>754</v>
      </c>
      <c r="T45" s="8">
        <f>MIN(N45:S45)</f>
        <v>0</v>
      </c>
      <c r="U45" s="8">
        <f>SMALL(N45:S45,2)</f>
        <v>0</v>
      </c>
      <c r="V45" s="9">
        <f>SUM(N45:S45)-T45-U45</f>
        <v>1288</v>
      </c>
    </row>
    <row r="46" spans="1:22" ht="15.75" thickBot="1">
      <c r="A46" s="3">
        <v>40</v>
      </c>
      <c r="B46" s="3" t="s">
        <v>84</v>
      </c>
      <c r="C46" s="3" t="s">
        <v>85</v>
      </c>
      <c r="D46" s="3" t="s">
        <v>56</v>
      </c>
      <c r="E46" s="7" t="s">
        <v>16</v>
      </c>
      <c r="F46" s="7"/>
      <c r="G46" s="2">
        <v>0</v>
      </c>
      <c r="H46" s="2">
        <v>0</v>
      </c>
      <c r="I46" s="2">
        <v>0</v>
      </c>
      <c r="J46" s="2">
        <v>8</v>
      </c>
      <c r="K46" s="2">
        <v>387</v>
      </c>
      <c r="L46" s="2">
        <v>655</v>
      </c>
      <c r="M46" s="4">
        <v>0</v>
      </c>
      <c r="N46" s="8">
        <f>ROUND(G46*N$5,)</f>
        <v>0</v>
      </c>
      <c r="O46" s="8">
        <f>ROUND(H46*O$5,)</f>
        <v>0</v>
      </c>
      <c r="P46" s="8">
        <f>ROUND(I46*P$5,)</f>
        <v>0</v>
      </c>
      <c r="Q46" s="8">
        <f>ROUND(J46*Q$5,)</f>
        <v>12</v>
      </c>
      <c r="R46" s="8">
        <f>ROUND(K46*R$5,)</f>
        <v>581</v>
      </c>
      <c r="S46" s="8">
        <f>ROUND(L46*S$5,)</f>
        <v>655</v>
      </c>
      <c r="T46" s="8">
        <f>MIN(N46:S46)</f>
        <v>0</v>
      </c>
      <c r="U46" s="8">
        <f>SMALL(N46:S46,2)</f>
        <v>0</v>
      </c>
      <c r="V46" s="9">
        <f>SUM(N46:S46)-T46-U46</f>
        <v>1248</v>
      </c>
    </row>
    <row r="47" spans="1:22" ht="15.75" thickBot="1">
      <c r="A47" s="3">
        <v>41</v>
      </c>
      <c r="B47" s="3" t="s">
        <v>76</v>
      </c>
      <c r="C47" s="3" t="s">
        <v>146</v>
      </c>
      <c r="D47" s="3" t="s">
        <v>4</v>
      </c>
      <c r="E47" s="7" t="s">
        <v>35</v>
      </c>
      <c r="F47" s="7"/>
      <c r="G47" s="2">
        <v>218</v>
      </c>
      <c r="H47" s="2">
        <v>298</v>
      </c>
      <c r="I47" s="2">
        <v>222</v>
      </c>
      <c r="J47" s="2">
        <v>8</v>
      </c>
      <c r="K47" s="2">
        <v>145</v>
      </c>
      <c r="L47" s="2">
        <v>384</v>
      </c>
      <c r="M47" s="4">
        <v>738</v>
      </c>
      <c r="N47" s="8">
        <f>ROUND(G47*N$5,)</f>
        <v>240</v>
      </c>
      <c r="O47" s="8">
        <f>ROUND(H47*O$5,)</f>
        <v>343</v>
      </c>
      <c r="P47" s="8">
        <f>ROUND(I47*P$5,)</f>
        <v>266</v>
      </c>
      <c r="Q47" s="8">
        <f>ROUND(J47*Q$5,)</f>
        <v>12</v>
      </c>
      <c r="R47" s="8">
        <f>ROUND(K47*R$5,)</f>
        <v>218</v>
      </c>
      <c r="S47" s="8">
        <f>ROUND(L47*S$5,)</f>
        <v>384</v>
      </c>
      <c r="T47" s="8">
        <f>MIN(N47:S47)</f>
        <v>12</v>
      </c>
      <c r="U47" s="8">
        <f>SMALL(N47:S47,2)</f>
        <v>218</v>
      </c>
      <c r="V47" s="9">
        <f>SUM(N47:S47)-T47-U47</f>
        <v>1233</v>
      </c>
    </row>
    <row r="48" spans="1:22" ht="15.75" thickBot="1">
      <c r="A48" s="3">
        <v>42</v>
      </c>
      <c r="B48" s="3" t="s">
        <v>77</v>
      </c>
      <c r="C48" s="3" t="s">
        <v>156</v>
      </c>
      <c r="D48" s="3" t="s">
        <v>4</v>
      </c>
      <c r="E48" s="7" t="s">
        <v>5</v>
      </c>
      <c r="F48" s="7" t="s">
        <v>43</v>
      </c>
      <c r="G48" s="2">
        <v>93</v>
      </c>
      <c r="H48" s="2">
        <v>139</v>
      </c>
      <c r="I48" s="2">
        <v>61</v>
      </c>
      <c r="J48" s="2">
        <v>8</v>
      </c>
      <c r="K48" s="2">
        <v>265</v>
      </c>
      <c r="L48" s="2">
        <v>556</v>
      </c>
      <c r="M48" s="4">
        <v>293</v>
      </c>
      <c r="N48" s="8">
        <f>ROUND(G48*N$5,)</f>
        <v>102</v>
      </c>
      <c r="O48" s="8">
        <f>ROUND(H48*O$5,)</f>
        <v>160</v>
      </c>
      <c r="P48" s="8">
        <f>ROUND(I48*P$5,)</f>
        <v>73</v>
      </c>
      <c r="Q48" s="8">
        <f>ROUND(J48*Q$5,)</f>
        <v>12</v>
      </c>
      <c r="R48" s="8">
        <f>ROUND(K48*R$5,)</f>
        <v>398</v>
      </c>
      <c r="S48" s="8">
        <f>ROUND(L48*S$5,)</f>
        <v>556</v>
      </c>
      <c r="T48" s="8">
        <f>MIN(N48:S48)</f>
        <v>12</v>
      </c>
      <c r="U48" s="8">
        <f>SMALL(N48:S48,2)</f>
        <v>73</v>
      </c>
      <c r="V48" s="9">
        <f>SUM(N48:S48)-T48-U48</f>
        <v>1216</v>
      </c>
    </row>
    <row r="49" spans="1:22" ht="15.75" thickBot="1">
      <c r="A49" s="3">
        <v>43</v>
      </c>
      <c r="B49" s="3" t="s">
        <v>47</v>
      </c>
      <c r="C49" s="3" t="s">
        <v>158</v>
      </c>
      <c r="D49" s="3" t="s">
        <v>4</v>
      </c>
      <c r="E49" s="7" t="s">
        <v>179</v>
      </c>
      <c r="F49" s="7"/>
      <c r="G49" s="2">
        <v>0</v>
      </c>
      <c r="H49" s="2">
        <v>0</v>
      </c>
      <c r="I49" s="2">
        <v>0</v>
      </c>
      <c r="J49" s="2">
        <v>9</v>
      </c>
      <c r="K49" s="2">
        <v>321</v>
      </c>
      <c r="L49" s="2">
        <v>693</v>
      </c>
      <c r="M49" s="4">
        <v>0</v>
      </c>
      <c r="N49" s="8">
        <f>ROUND(G49*N$5,)</f>
        <v>0</v>
      </c>
      <c r="O49" s="8">
        <f>ROUND(H49*O$5,)</f>
        <v>0</v>
      </c>
      <c r="P49" s="8">
        <f>ROUND(I49*P$5,)</f>
        <v>0</v>
      </c>
      <c r="Q49" s="8">
        <f>ROUND(J49*Q$5,)</f>
        <v>14</v>
      </c>
      <c r="R49" s="8">
        <f>ROUND(K49*R$5,)</f>
        <v>482</v>
      </c>
      <c r="S49" s="8">
        <f>ROUND(L49*S$5,)</f>
        <v>693</v>
      </c>
      <c r="T49" s="8">
        <f>MIN(N49:S49)</f>
        <v>0</v>
      </c>
      <c r="U49" s="8">
        <f>SMALL(N49:S49,2)</f>
        <v>0</v>
      </c>
      <c r="V49" s="9">
        <f>SUM(N49:S49)-T49-U49</f>
        <v>1189</v>
      </c>
    </row>
    <row r="50" spans="1:22" ht="15.75" thickBot="1">
      <c r="A50" s="3">
        <v>44</v>
      </c>
      <c r="B50" s="3" t="s">
        <v>112</v>
      </c>
      <c r="C50" s="3" t="s">
        <v>150</v>
      </c>
      <c r="D50" s="3" t="s">
        <v>4</v>
      </c>
      <c r="E50" s="7" t="s">
        <v>39</v>
      </c>
      <c r="F50" s="7"/>
      <c r="G50" s="2">
        <v>85</v>
      </c>
      <c r="H50" s="2">
        <v>228</v>
      </c>
      <c r="I50" s="2">
        <v>251</v>
      </c>
      <c r="J50" s="2">
        <v>8</v>
      </c>
      <c r="K50" s="2">
        <v>241</v>
      </c>
      <c r="L50" s="2">
        <v>204</v>
      </c>
      <c r="M50" s="4">
        <v>564</v>
      </c>
      <c r="N50" s="8">
        <f>ROUND(G50*N$5,)</f>
        <v>94</v>
      </c>
      <c r="O50" s="8">
        <f>ROUND(H50*O$5,)</f>
        <v>262</v>
      </c>
      <c r="P50" s="8">
        <f>ROUND(I50*P$5,)</f>
        <v>300</v>
      </c>
      <c r="Q50" s="8">
        <f>ROUND(J50*Q$5,)</f>
        <v>12</v>
      </c>
      <c r="R50" s="8">
        <f>ROUND(K50*R$5,)</f>
        <v>362</v>
      </c>
      <c r="S50" s="8">
        <f>ROUND(L50*S$5,)</f>
        <v>204</v>
      </c>
      <c r="T50" s="8">
        <f>MIN(N50:S50)</f>
        <v>12</v>
      </c>
      <c r="U50" s="8">
        <f>SMALL(N50:S50,2)</f>
        <v>94</v>
      </c>
      <c r="V50" s="9">
        <f>SUM(N50:S50)-T50-U50</f>
        <v>1128</v>
      </c>
    </row>
    <row r="51" spans="1:22" ht="15.75" thickBot="1">
      <c r="A51" s="3">
        <v>45</v>
      </c>
      <c r="B51" s="3" t="s">
        <v>121</v>
      </c>
      <c r="C51" s="3" t="s">
        <v>134</v>
      </c>
      <c r="D51" s="3" t="s">
        <v>4</v>
      </c>
      <c r="E51" s="7" t="s">
        <v>37</v>
      </c>
      <c r="F51" s="7" t="s">
        <v>38</v>
      </c>
      <c r="G51" s="2">
        <v>47</v>
      </c>
      <c r="H51" s="2">
        <v>556</v>
      </c>
      <c r="I51" s="2">
        <v>0</v>
      </c>
      <c r="J51" s="2">
        <v>8</v>
      </c>
      <c r="K51" s="2">
        <v>83</v>
      </c>
      <c r="L51" s="2">
        <v>261</v>
      </c>
      <c r="M51" s="4">
        <v>603</v>
      </c>
      <c r="N51" s="8">
        <f>ROUND(G51*N$5,)</f>
        <v>52</v>
      </c>
      <c r="O51" s="8">
        <f>ROUND(H51*O$5,)</f>
        <v>640</v>
      </c>
      <c r="P51" s="8">
        <f>ROUND(I51*P$5,)</f>
        <v>0</v>
      </c>
      <c r="Q51" s="8">
        <f>ROUND(J51*Q$5,)</f>
        <v>12</v>
      </c>
      <c r="R51" s="8">
        <f>ROUND(K51*R$5,)</f>
        <v>125</v>
      </c>
      <c r="S51" s="8">
        <f>ROUND(L51*S$5,)</f>
        <v>261</v>
      </c>
      <c r="T51" s="8">
        <f>MIN(N51:S51)</f>
        <v>0</v>
      </c>
      <c r="U51" s="8">
        <f>SMALL(N51:S51,2)</f>
        <v>12</v>
      </c>
      <c r="V51" s="9">
        <f>SUM(N51:S51)-T51-U51</f>
        <v>1078</v>
      </c>
    </row>
    <row r="52" spans="1:22" ht="15.75" thickBot="1">
      <c r="A52" s="3">
        <v>46</v>
      </c>
      <c r="B52" s="3" t="s">
        <v>97</v>
      </c>
      <c r="C52" s="3" t="s">
        <v>159</v>
      </c>
      <c r="D52" s="3" t="s">
        <v>4</v>
      </c>
      <c r="E52" s="7" t="s">
        <v>5</v>
      </c>
      <c r="F52" s="7"/>
      <c r="G52" s="2">
        <v>0</v>
      </c>
      <c r="H52" s="2">
        <v>0</v>
      </c>
      <c r="I52" s="2">
        <v>0</v>
      </c>
      <c r="J52" s="2">
        <v>18</v>
      </c>
      <c r="K52" s="2">
        <v>149</v>
      </c>
      <c r="L52" s="2">
        <v>780</v>
      </c>
      <c r="M52" s="4">
        <v>0</v>
      </c>
      <c r="N52" s="8">
        <f>ROUND(G52*N$5,)</f>
        <v>0</v>
      </c>
      <c r="O52" s="8">
        <f>ROUND(H52*O$5,)</f>
        <v>0</v>
      </c>
      <c r="P52" s="8">
        <f>ROUND(I52*P$5,)</f>
        <v>0</v>
      </c>
      <c r="Q52" s="8">
        <f>ROUND(J52*Q$5,)</f>
        <v>27</v>
      </c>
      <c r="R52" s="8">
        <f>ROUND(K52*R$5,)</f>
        <v>224</v>
      </c>
      <c r="S52" s="8">
        <f>ROUND(L52*S$5,)</f>
        <v>780</v>
      </c>
      <c r="T52" s="8">
        <f>MIN(N52:S52)</f>
        <v>0</v>
      </c>
      <c r="U52" s="8">
        <f>SMALL(N52:S52,2)</f>
        <v>0</v>
      </c>
      <c r="V52" s="9">
        <f>SUM(N52:S52)-T52-U52</f>
        <v>1031</v>
      </c>
    </row>
    <row r="53" spans="1:22" ht="15.75" thickBot="1">
      <c r="A53" s="3">
        <v>47</v>
      </c>
      <c r="B53" s="3" t="s">
        <v>120</v>
      </c>
      <c r="C53" s="3" t="s">
        <v>153</v>
      </c>
      <c r="D53" s="3" t="s">
        <v>56</v>
      </c>
      <c r="E53" s="7" t="s">
        <v>40</v>
      </c>
      <c r="F53" s="7"/>
      <c r="G53" s="2">
        <v>47</v>
      </c>
      <c r="H53" s="2">
        <v>152</v>
      </c>
      <c r="I53" s="2">
        <v>272</v>
      </c>
      <c r="J53" s="2">
        <v>8</v>
      </c>
      <c r="K53" s="2">
        <v>83</v>
      </c>
      <c r="L53" s="2">
        <v>269</v>
      </c>
      <c r="M53" s="4">
        <v>471</v>
      </c>
      <c r="N53" s="8">
        <f>ROUND(G53*N$5,)</f>
        <v>52</v>
      </c>
      <c r="O53" s="8">
        <f>ROUND(H53*O$5,)</f>
        <v>175</v>
      </c>
      <c r="P53" s="8">
        <f>ROUND(I53*P$5,)</f>
        <v>325</v>
      </c>
      <c r="Q53" s="8">
        <f>ROUND(J53*Q$5,)</f>
        <v>12</v>
      </c>
      <c r="R53" s="8">
        <f>ROUND(K53*R$5,)</f>
        <v>125</v>
      </c>
      <c r="S53" s="8">
        <f>ROUND(L53*S$5,)</f>
        <v>269</v>
      </c>
      <c r="T53" s="8">
        <f>MIN(N53:S53)</f>
        <v>12</v>
      </c>
      <c r="U53" s="8">
        <f>SMALL(N53:S53,2)</f>
        <v>52</v>
      </c>
      <c r="V53" s="9">
        <f>SUM(N53:S53)-T53-U53</f>
        <v>894</v>
      </c>
    </row>
    <row r="54" spans="1:22" ht="15.75" thickBot="1">
      <c r="A54" s="3">
        <v>48</v>
      </c>
      <c r="B54" s="3" t="s">
        <v>167</v>
      </c>
      <c r="C54" s="3" t="s">
        <v>163</v>
      </c>
      <c r="D54" s="3" t="s">
        <v>4</v>
      </c>
      <c r="E54" s="7" t="s">
        <v>36</v>
      </c>
      <c r="F54" s="7"/>
      <c r="G54" s="2">
        <v>179</v>
      </c>
      <c r="H54" s="2">
        <v>178</v>
      </c>
      <c r="I54" s="2">
        <v>67</v>
      </c>
      <c r="J54" s="2">
        <v>8</v>
      </c>
      <c r="K54" s="2">
        <v>83</v>
      </c>
      <c r="L54" s="2">
        <v>312</v>
      </c>
      <c r="M54" s="4">
        <v>424</v>
      </c>
      <c r="N54" s="8">
        <f>ROUND(G54*N$5,)</f>
        <v>197</v>
      </c>
      <c r="O54" s="8">
        <f>ROUND(H54*O$5,)</f>
        <v>205</v>
      </c>
      <c r="P54" s="8">
        <f>ROUND(I54*P$5,)</f>
        <v>80</v>
      </c>
      <c r="Q54" s="8">
        <f>ROUND(J54*Q$5,)</f>
        <v>12</v>
      </c>
      <c r="R54" s="8">
        <f>ROUND(K54*R$5,)</f>
        <v>125</v>
      </c>
      <c r="S54" s="8">
        <f>ROUND(L54*S$5,)</f>
        <v>312</v>
      </c>
      <c r="T54" s="8">
        <f>MIN(N54:S54)</f>
        <v>12</v>
      </c>
      <c r="U54" s="8">
        <f>SMALL(N54:S54,2)</f>
        <v>80</v>
      </c>
      <c r="V54" s="9">
        <f>SUM(N54:S54)-T54-U54</f>
        <v>839</v>
      </c>
    </row>
    <row r="55" spans="1:22" ht="15.75" thickBot="1">
      <c r="A55" s="3">
        <v>49</v>
      </c>
      <c r="B55" s="3" t="s">
        <v>116</v>
      </c>
      <c r="C55" s="3" t="s">
        <v>162</v>
      </c>
      <c r="D55" s="3" t="s">
        <v>56</v>
      </c>
      <c r="E55" s="7" t="s">
        <v>16</v>
      </c>
      <c r="F55" s="7"/>
      <c r="G55" s="2">
        <v>130</v>
      </c>
      <c r="H55" s="2">
        <v>212</v>
      </c>
      <c r="I55" s="2">
        <v>228</v>
      </c>
      <c r="J55" s="2">
        <v>8</v>
      </c>
      <c r="K55" s="2">
        <v>83</v>
      </c>
      <c r="L55" s="2">
        <v>142</v>
      </c>
      <c r="M55" s="4">
        <v>570</v>
      </c>
      <c r="N55" s="8">
        <f>ROUND(G55*N$5,)</f>
        <v>143</v>
      </c>
      <c r="O55" s="8">
        <f>ROUND(H55*O$5,)</f>
        <v>244</v>
      </c>
      <c r="P55" s="8">
        <f>ROUND(I55*P$5,)</f>
        <v>273</v>
      </c>
      <c r="Q55" s="8">
        <f>ROUND(J55*Q$5,)</f>
        <v>12</v>
      </c>
      <c r="R55" s="8">
        <f>ROUND(K55*R$5,)</f>
        <v>125</v>
      </c>
      <c r="S55" s="8">
        <f>ROUND(L55*S$5,)</f>
        <v>142</v>
      </c>
      <c r="T55" s="8">
        <f>MIN(N55:S55)</f>
        <v>12</v>
      </c>
      <c r="U55" s="8">
        <f>SMALL(N55:S55,2)</f>
        <v>125</v>
      </c>
      <c r="V55" s="9">
        <f>SUM(N55:S55)-T55-U55</f>
        <v>802</v>
      </c>
    </row>
    <row r="56" spans="1:22" ht="15.75" thickBot="1">
      <c r="A56" s="3">
        <v>50</v>
      </c>
      <c r="B56" s="3" t="s">
        <v>81</v>
      </c>
      <c r="C56" s="3" t="s">
        <v>82</v>
      </c>
      <c r="D56" s="3" t="s">
        <v>4</v>
      </c>
      <c r="E56" s="7" t="s">
        <v>201</v>
      </c>
      <c r="F56" s="7"/>
      <c r="G56" s="2">
        <v>0</v>
      </c>
      <c r="H56" s="2">
        <v>0</v>
      </c>
      <c r="I56" s="2">
        <v>0</v>
      </c>
      <c r="J56" s="2">
        <v>8</v>
      </c>
      <c r="K56" s="2">
        <v>149</v>
      </c>
      <c r="L56" s="2">
        <v>432</v>
      </c>
      <c r="M56" s="4">
        <v>0</v>
      </c>
      <c r="N56" s="8">
        <f>ROUND(G56*N$5,)</f>
        <v>0</v>
      </c>
      <c r="O56" s="8">
        <f>ROUND(H56*O$5,)</f>
        <v>0</v>
      </c>
      <c r="P56" s="8">
        <f>ROUND(I56*P$5,)</f>
        <v>0</v>
      </c>
      <c r="Q56" s="8">
        <f>ROUND(J56*Q$5,)</f>
        <v>12</v>
      </c>
      <c r="R56" s="8">
        <f>ROUND(K56*R$5,)</f>
        <v>224</v>
      </c>
      <c r="S56" s="8">
        <f>ROUND(L56*S$5,)</f>
        <v>432</v>
      </c>
      <c r="T56" s="8">
        <f>MIN(N56:S56)</f>
        <v>0</v>
      </c>
      <c r="U56" s="8">
        <f>SMALL(N56:S56,2)</f>
        <v>0</v>
      </c>
      <c r="V56" s="9">
        <f>SUM(N56:S56)-T56-U56</f>
        <v>668</v>
      </c>
    </row>
    <row r="57" spans="1:22" ht="15.75" thickBot="1">
      <c r="A57" s="3">
        <v>51</v>
      </c>
      <c r="B57" s="3" t="s">
        <v>70</v>
      </c>
      <c r="C57" s="3" t="s">
        <v>159</v>
      </c>
      <c r="D57" s="3" t="s">
        <v>4</v>
      </c>
      <c r="E57" s="7" t="s">
        <v>42</v>
      </c>
      <c r="F57" s="7"/>
      <c r="G57" s="2">
        <v>127</v>
      </c>
      <c r="H57" s="2">
        <v>138</v>
      </c>
      <c r="I57" s="2">
        <v>126</v>
      </c>
      <c r="J57" s="2">
        <v>8</v>
      </c>
      <c r="K57" s="2">
        <v>83</v>
      </c>
      <c r="L57" s="2">
        <v>192</v>
      </c>
      <c r="M57" s="4">
        <v>391</v>
      </c>
      <c r="N57" s="8">
        <f>ROUND(G57*N$5,)</f>
        <v>140</v>
      </c>
      <c r="O57" s="8">
        <f>ROUND(H57*O$5,)</f>
        <v>159</v>
      </c>
      <c r="P57" s="8">
        <f>ROUND(I57*P$5,)</f>
        <v>151</v>
      </c>
      <c r="Q57" s="8">
        <f>ROUND(J57*Q$5,)</f>
        <v>12</v>
      </c>
      <c r="R57" s="8">
        <f>ROUND(K57*R$5,)</f>
        <v>125</v>
      </c>
      <c r="S57" s="8">
        <f>ROUND(L57*S$5,)</f>
        <v>192</v>
      </c>
      <c r="T57" s="8">
        <f>MIN(N57:S57)</f>
        <v>12</v>
      </c>
      <c r="U57" s="8">
        <f>SMALL(N57:S57,2)</f>
        <v>125</v>
      </c>
      <c r="V57" s="9">
        <f>SUM(N57:S57)-T57-U57</f>
        <v>642</v>
      </c>
    </row>
    <row r="58" spans="1:22" ht="15.75" thickBot="1">
      <c r="A58" s="3">
        <v>52</v>
      </c>
      <c r="B58" s="3" t="s">
        <v>89</v>
      </c>
      <c r="C58" s="3" t="s">
        <v>90</v>
      </c>
      <c r="D58" s="3" t="s">
        <v>4</v>
      </c>
      <c r="E58" s="7" t="s">
        <v>202</v>
      </c>
      <c r="F58" s="7"/>
      <c r="G58" s="2">
        <v>0</v>
      </c>
      <c r="H58" s="2">
        <v>0</v>
      </c>
      <c r="I58" s="2">
        <v>0</v>
      </c>
      <c r="J58" s="2">
        <v>8</v>
      </c>
      <c r="K58" s="2">
        <v>405</v>
      </c>
      <c r="L58" s="2">
        <v>0</v>
      </c>
      <c r="M58" s="4">
        <v>0</v>
      </c>
      <c r="N58" s="8">
        <f>ROUND(G58*N$5,)</f>
        <v>0</v>
      </c>
      <c r="O58" s="8">
        <f>ROUND(H58*O$5,)</f>
        <v>0</v>
      </c>
      <c r="P58" s="8">
        <f>ROUND(I58*P$5,)</f>
        <v>0</v>
      </c>
      <c r="Q58" s="8">
        <f>ROUND(J58*Q$5,)</f>
        <v>12</v>
      </c>
      <c r="R58" s="8">
        <f>ROUND(K58*R$5,)</f>
        <v>608</v>
      </c>
      <c r="S58" s="8">
        <f>ROUND(L58*S$5,)</f>
        <v>0</v>
      </c>
      <c r="T58" s="8">
        <f>MIN(N58:S58)</f>
        <v>0</v>
      </c>
      <c r="U58" s="8">
        <f>SMALL(N58:S58,2)</f>
        <v>0</v>
      </c>
      <c r="V58" s="9">
        <f>SUM(N58:S58)-T58-U58</f>
        <v>620</v>
      </c>
    </row>
    <row r="59" spans="1:22" ht="15.75" thickBot="1">
      <c r="A59" s="3">
        <v>53</v>
      </c>
      <c r="B59" s="3" t="s">
        <v>87</v>
      </c>
      <c r="C59" s="3" t="s">
        <v>88</v>
      </c>
      <c r="D59" s="3" t="s">
        <v>4</v>
      </c>
      <c r="E59" s="7" t="s">
        <v>37</v>
      </c>
      <c r="F59" s="7"/>
      <c r="G59" s="2">
        <v>0</v>
      </c>
      <c r="H59" s="2">
        <v>0</v>
      </c>
      <c r="I59" s="2">
        <v>0</v>
      </c>
      <c r="J59" s="2">
        <v>9</v>
      </c>
      <c r="K59" s="2">
        <v>230</v>
      </c>
      <c r="L59" s="2">
        <v>0</v>
      </c>
      <c r="M59" s="4">
        <v>0</v>
      </c>
      <c r="N59" s="8">
        <f>ROUND(G59*N$5,)</f>
        <v>0</v>
      </c>
      <c r="O59" s="8">
        <f>ROUND(H59*O$5,)</f>
        <v>0</v>
      </c>
      <c r="P59" s="8">
        <f>ROUND(I59*P$5,)</f>
        <v>0</v>
      </c>
      <c r="Q59" s="8">
        <f>ROUND(J59*Q$5,)</f>
        <v>14</v>
      </c>
      <c r="R59" s="8">
        <f>ROUND(K59*R$5,)</f>
        <v>345</v>
      </c>
      <c r="S59" s="8">
        <f>ROUND(L59*S$5,)</f>
        <v>0</v>
      </c>
      <c r="T59" s="8">
        <f>MIN(N59:S59)</f>
        <v>0</v>
      </c>
      <c r="U59" s="8">
        <f>SMALL(N59:S59,2)</f>
        <v>0</v>
      </c>
      <c r="V59" s="9">
        <f>SUM(N59:S59)-T59-U59</f>
        <v>359</v>
      </c>
    </row>
    <row r="60" spans="1:22" ht="15.75" thickBot="1">
      <c r="A60" s="3">
        <v>54</v>
      </c>
      <c r="B60" s="3" t="s">
        <v>86</v>
      </c>
      <c r="C60" s="3" t="s">
        <v>165</v>
      </c>
      <c r="D60" s="3" t="s">
        <v>4</v>
      </c>
      <c r="E60" s="7" t="s">
        <v>44</v>
      </c>
      <c r="F60" s="7" t="s">
        <v>45</v>
      </c>
      <c r="G60" s="2">
        <v>47</v>
      </c>
      <c r="H60" s="2">
        <v>162</v>
      </c>
      <c r="I60" s="2">
        <v>0</v>
      </c>
      <c r="J60" s="2">
        <v>0</v>
      </c>
      <c r="K60" s="2">
        <v>0</v>
      </c>
      <c r="L60" s="2">
        <v>0</v>
      </c>
      <c r="M60" s="4">
        <v>209</v>
      </c>
      <c r="N60" s="8">
        <f>ROUND(G60*N$5,)</f>
        <v>52</v>
      </c>
      <c r="O60" s="8">
        <f>ROUND(H60*O$5,)</f>
        <v>186</v>
      </c>
      <c r="P60" s="8">
        <f>ROUND(I60*P$5,)</f>
        <v>0</v>
      </c>
      <c r="Q60" s="8">
        <f>ROUND(J60*Q$5,)</f>
        <v>0</v>
      </c>
      <c r="R60" s="8">
        <f>ROUND(K60*R$5,)</f>
        <v>0</v>
      </c>
      <c r="S60" s="8">
        <f>ROUND(L60*S$5,)</f>
        <v>0</v>
      </c>
      <c r="T60" s="8">
        <f>MIN(N60:S60)</f>
        <v>0</v>
      </c>
      <c r="U60" s="8">
        <f>SMALL(N60:S60,2)</f>
        <v>0</v>
      </c>
      <c r="V60" s="9">
        <f>SUM(N60:S60)-T60-U60</f>
        <v>238</v>
      </c>
    </row>
    <row r="61" spans="1:22" ht="15.75" thickBot="1">
      <c r="A61" s="3">
        <v>55</v>
      </c>
      <c r="B61" s="3" t="s">
        <v>74</v>
      </c>
      <c r="C61" s="3" t="s">
        <v>75</v>
      </c>
      <c r="D61" s="3" t="s">
        <v>4</v>
      </c>
      <c r="E61" s="7" t="s">
        <v>41</v>
      </c>
      <c r="F61" s="7"/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4">
        <v>0</v>
      </c>
      <c r="N61" s="8">
        <f>ROUND(G61*N$5,)</f>
        <v>0</v>
      </c>
      <c r="O61" s="8">
        <f>ROUND(H61*O$5,)</f>
        <v>0</v>
      </c>
      <c r="P61" s="8">
        <f>ROUND(I61*P$5,)</f>
        <v>0</v>
      </c>
      <c r="Q61" s="8">
        <f>ROUND(J61*Q$5,)</f>
        <v>0</v>
      </c>
      <c r="R61" s="8">
        <f>ROUND(K61*R$5,)</f>
        <v>0</v>
      </c>
      <c r="S61" s="8">
        <f>ROUND(L61*S$5,)</f>
        <v>0</v>
      </c>
      <c r="T61" s="8">
        <f>MIN(N61:S61)</f>
        <v>0</v>
      </c>
      <c r="U61" s="8">
        <f>SMALL(N61:S61,2)</f>
        <v>0</v>
      </c>
      <c r="V61" s="9">
        <f>SUM(N61:S61)-T61-U61</f>
        <v>0</v>
      </c>
    </row>
    <row r="62" spans="1:22" ht="15.75" thickBot="1">
      <c r="A62" s="3">
        <v>55</v>
      </c>
      <c r="B62" s="3" t="s">
        <v>54</v>
      </c>
      <c r="C62" s="3" t="s">
        <v>55</v>
      </c>
      <c r="D62" s="3" t="s">
        <v>4</v>
      </c>
      <c r="E62" s="7" t="s">
        <v>41</v>
      </c>
      <c r="F62" s="7"/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4">
        <v>0</v>
      </c>
      <c r="N62" s="8">
        <f>ROUND(G62*N$5,)</f>
        <v>0</v>
      </c>
      <c r="O62" s="8">
        <f>ROUND(H62*O$5,)</f>
        <v>0</v>
      </c>
      <c r="P62" s="8">
        <f>ROUND(I62*P$5,)</f>
        <v>0</v>
      </c>
      <c r="Q62" s="8">
        <f>ROUND(J62*Q$5,)</f>
        <v>0</v>
      </c>
      <c r="R62" s="8">
        <f>ROUND(K62*R$5,)</f>
        <v>0</v>
      </c>
      <c r="S62" s="8">
        <f>ROUND(L62*S$5,)</f>
        <v>0</v>
      </c>
      <c r="T62" s="8">
        <f>MIN(N62:S62)</f>
        <v>0</v>
      </c>
      <c r="U62" s="8">
        <f>SMALL(N62:S62,2)</f>
        <v>0</v>
      </c>
      <c r="V62" s="9">
        <f>SUM(N62:S62)-T62-U62</f>
        <v>0</v>
      </c>
    </row>
    <row r="63" spans="1:22" ht="15.75" thickBot="1">
      <c r="A63" s="3">
        <v>55</v>
      </c>
      <c r="B63" s="3" t="s">
        <v>91</v>
      </c>
      <c r="C63" s="3" t="s">
        <v>92</v>
      </c>
      <c r="D63" s="3" t="s">
        <v>4</v>
      </c>
      <c r="E63" s="7" t="s">
        <v>41</v>
      </c>
      <c r="F63" s="7"/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4">
        <v>0</v>
      </c>
      <c r="N63" s="8">
        <f>ROUND(G63*N$5,)</f>
        <v>0</v>
      </c>
      <c r="O63" s="8">
        <f>ROUND(H63*O$5,)</f>
        <v>0</v>
      </c>
      <c r="P63" s="8">
        <f>ROUND(I63*P$5,)</f>
        <v>0</v>
      </c>
      <c r="Q63" s="8">
        <f>ROUND(J63*Q$5,)</f>
        <v>0</v>
      </c>
      <c r="R63" s="8">
        <f>ROUND(K63*R$5,)</f>
        <v>0</v>
      </c>
      <c r="S63" s="8">
        <f>ROUND(L63*S$5,)</f>
        <v>0</v>
      </c>
      <c r="T63" s="8">
        <f>MIN(N63:S63)</f>
        <v>0</v>
      </c>
      <c r="U63" s="8">
        <f>SMALL(N63:S63,2)</f>
        <v>0</v>
      </c>
      <c r="V63" s="9">
        <f>SUM(N63:S63)-T63-U63</f>
        <v>0</v>
      </c>
    </row>
    <row r="64" spans="1:22" ht="15.75" thickBot="1">
      <c r="A64" s="3">
        <v>55</v>
      </c>
      <c r="B64" s="3" t="s">
        <v>93</v>
      </c>
      <c r="C64" s="3" t="s">
        <v>94</v>
      </c>
      <c r="D64" s="3" t="s">
        <v>4</v>
      </c>
      <c r="E64" s="7" t="s">
        <v>41</v>
      </c>
      <c r="F64" s="7"/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4">
        <v>0</v>
      </c>
      <c r="N64" s="8">
        <f>ROUND(G64*N$5,)</f>
        <v>0</v>
      </c>
      <c r="O64" s="8">
        <f>ROUND(H64*O$5,)</f>
        <v>0</v>
      </c>
      <c r="P64" s="8">
        <f>ROUND(I64*P$5,)</f>
        <v>0</v>
      </c>
      <c r="Q64" s="8">
        <f>ROUND(J64*Q$5,)</f>
        <v>0</v>
      </c>
      <c r="R64" s="8">
        <f>ROUND(K64*R$5,)</f>
        <v>0</v>
      </c>
      <c r="S64" s="8">
        <f>ROUND(L64*S$5,)</f>
        <v>0</v>
      </c>
      <c r="T64" s="8">
        <f>MIN(N64:S64)</f>
        <v>0</v>
      </c>
      <c r="U64" s="8">
        <f>SMALL(N64:S64,2)</f>
        <v>0</v>
      </c>
      <c r="V64" s="9">
        <f>SUM(N64:S64)-T64-U64</f>
        <v>0</v>
      </c>
    </row>
    <row r="65" spans="1:22" ht="15.75" thickBot="1">
      <c r="A65" s="3">
        <v>55</v>
      </c>
      <c r="B65" s="3" t="s">
        <v>60</v>
      </c>
      <c r="C65" s="3" t="s">
        <v>61</v>
      </c>
      <c r="D65" s="3" t="s">
        <v>4</v>
      </c>
      <c r="E65" s="7" t="s">
        <v>41</v>
      </c>
      <c r="F65" s="7"/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4">
        <v>0</v>
      </c>
      <c r="N65" s="8">
        <f>ROUND(G65*N$5,)</f>
        <v>0</v>
      </c>
      <c r="O65" s="8">
        <f>ROUND(H65*O$5,)</f>
        <v>0</v>
      </c>
      <c r="P65" s="8">
        <f>ROUND(I65*P$5,)</f>
        <v>0</v>
      </c>
      <c r="Q65" s="8">
        <f>ROUND(J65*Q$5,)</f>
        <v>0</v>
      </c>
      <c r="R65" s="8">
        <f>ROUND(K65*R$5,)</f>
        <v>0</v>
      </c>
      <c r="S65" s="8">
        <f>ROUND(L65*S$5,)</f>
        <v>0</v>
      </c>
      <c r="T65" s="8">
        <f>MIN(N65:S65)</f>
        <v>0</v>
      </c>
      <c r="U65" s="8">
        <f>SMALL(N65:S65,2)</f>
        <v>0</v>
      </c>
      <c r="V65" s="9">
        <f>SUM(N65:S65)-T65-U65</f>
        <v>0</v>
      </c>
    </row>
    <row r="66" spans="1:22" ht="15.75" thickBot="1">
      <c r="A66" s="3">
        <v>55</v>
      </c>
      <c r="B66" s="3" t="s">
        <v>62</v>
      </c>
      <c r="C66" s="3" t="s">
        <v>63</v>
      </c>
      <c r="D66" s="3" t="s">
        <v>4</v>
      </c>
      <c r="E66" s="7" t="s">
        <v>170</v>
      </c>
      <c r="F66" s="7" t="s">
        <v>171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4">
        <v>0</v>
      </c>
      <c r="N66" s="8">
        <f>ROUND(G66*N$5,)</f>
        <v>0</v>
      </c>
      <c r="O66" s="8">
        <f>ROUND(H66*O$5,)</f>
        <v>0</v>
      </c>
      <c r="P66" s="8">
        <f>ROUND(I66*P$5,)</f>
        <v>0</v>
      </c>
      <c r="Q66" s="8">
        <f>ROUND(J66*Q$5,)</f>
        <v>0</v>
      </c>
      <c r="R66" s="8">
        <f>ROUND(K66*R$5,)</f>
        <v>0</v>
      </c>
      <c r="S66" s="8">
        <f>ROUND(L66*S$5,)</f>
        <v>0</v>
      </c>
      <c r="T66" s="8">
        <f>MIN(N66:S66)</f>
        <v>0</v>
      </c>
      <c r="U66" s="8">
        <f>SMALL(N66:S66,2)</f>
        <v>0</v>
      </c>
      <c r="V66" s="9">
        <f>SUM(N66:S66)-T66-U66</f>
        <v>0</v>
      </c>
    </row>
    <row r="67" spans="1:22" ht="15.75" thickBot="1">
      <c r="A67" s="3">
        <v>55</v>
      </c>
      <c r="B67" s="3" t="s">
        <v>65</v>
      </c>
      <c r="C67" s="3" t="s">
        <v>66</v>
      </c>
      <c r="D67" s="3" t="s">
        <v>4</v>
      </c>
      <c r="E67" s="7" t="s">
        <v>41</v>
      </c>
      <c r="F67" s="7"/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4">
        <v>0</v>
      </c>
      <c r="N67" s="8">
        <f>ROUND(G67*N$5,)</f>
        <v>0</v>
      </c>
      <c r="O67" s="8">
        <f>ROUND(H67*O$5,)</f>
        <v>0</v>
      </c>
      <c r="P67" s="8">
        <f>ROUND(I67*P$5,)</f>
        <v>0</v>
      </c>
      <c r="Q67" s="8">
        <f>ROUND(J67*Q$5,)</f>
        <v>0</v>
      </c>
      <c r="R67" s="8">
        <f>ROUND(K67*R$5,)</f>
        <v>0</v>
      </c>
      <c r="S67" s="8">
        <f>ROUND(L67*S$5,)</f>
        <v>0</v>
      </c>
      <c r="T67" s="8">
        <f>MIN(N67:S67)</f>
        <v>0</v>
      </c>
      <c r="U67" s="8">
        <f>SMALL(N67:S67,2)</f>
        <v>0</v>
      </c>
      <c r="V67" s="9">
        <f>SUM(N67:S67)-T67-U67</f>
        <v>0</v>
      </c>
    </row>
    <row r="68" spans="1:22" ht="15.75" thickBot="1">
      <c r="A68" s="3">
        <v>55</v>
      </c>
      <c r="B68" s="3" t="s">
        <v>70</v>
      </c>
      <c r="C68" s="3" t="s">
        <v>71</v>
      </c>
      <c r="D68" s="3" t="s">
        <v>4</v>
      </c>
      <c r="E68" s="7" t="s">
        <v>41</v>
      </c>
      <c r="F68" s="7"/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4">
        <v>0</v>
      </c>
      <c r="N68" s="8">
        <f>ROUND(G68*N$5,)</f>
        <v>0</v>
      </c>
      <c r="O68" s="8">
        <f>ROUND(H68*O$5,)</f>
        <v>0</v>
      </c>
      <c r="P68" s="8">
        <f>ROUND(I68*P$5,)</f>
        <v>0</v>
      </c>
      <c r="Q68" s="8">
        <f>ROUND(J68*Q$5,)</f>
        <v>0</v>
      </c>
      <c r="R68" s="8">
        <f>ROUND(K68*R$5,)</f>
        <v>0</v>
      </c>
      <c r="S68" s="8">
        <f>ROUND(L68*S$5,)</f>
        <v>0</v>
      </c>
      <c r="T68" s="8">
        <f>MIN(N68:S68)</f>
        <v>0</v>
      </c>
      <c r="U68" s="8">
        <f>SMALL(N68:S68,2)</f>
        <v>0</v>
      </c>
      <c r="V68" s="9">
        <f>SUM(N68:S68)-T68-U68</f>
        <v>0</v>
      </c>
    </row>
    <row r="69" spans="1:22" ht="15.75" thickBot="1">
      <c r="A69" s="3">
        <v>55</v>
      </c>
      <c r="B69" s="3" t="s">
        <v>104</v>
      </c>
      <c r="C69" s="3" t="s">
        <v>105</v>
      </c>
      <c r="D69" s="3" t="s">
        <v>4</v>
      </c>
      <c r="E69" s="7" t="s">
        <v>41</v>
      </c>
      <c r="F69" s="7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4">
        <v>0</v>
      </c>
      <c r="N69" s="8">
        <f>ROUND(G69*N$5,)</f>
        <v>0</v>
      </c>
      <c r="O69" s="8">
        <f>ROUND(H69*O$5,)</f>
        <v>0</v>
      </c>
      <c r="P69" s="8">
        <f>ROUND(I69*P$5,)</f>
        <v>0</v>
      </c>
      <c r="Q69" s="8">
        <f>ROUND(J69*Q$5,)</f>
        <v>0</v>
      </c>
      <c r="R69" s="8">
        <f>ROUND(K69*R$5,)</f>
        <v>0</v>
      </c>
      <c r="S69" s="8">
        <f>ROUND(L69*S$5,)</f>
        <v>0</v>
      </c>
      <c r="T69" s="8">
        <f>MIN(N69:S69)</f>
        <v>0</v>
      </c>
      <c r="U69" s="8">
        <f>SMALL(N69:S69,2)</f>
        <v>0</v>
      </c>
      <c r="V69" s="9">
        <f>SUM(N69:S69)-T69-U69</f>
        <v>0</v>
      </c>
    </row>
    <row r="70" spans="1:22" ht="15.75" thickBot="1">
      <c r="A70" s="3">
        <v>55</v>
      </c>
      <c r="B70" s="3" t="s">
        <v>109</v>
      </c>
      <c r="C70" s="3" t="s">
        <v>110</v>
      </c>
      <c r="D70" s="3" t="s">
        <v>4</v>
      </c>
      <c r="E70" s="7" t="s">
        <v>5</v>
      </c>
      <c r="F70" s="7" t="s">
        <v>206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4">
        <v>0</v>
      </c>
      <c r="N70" s="8">
        <f>ROUND(G70*N$5,)</f>
        <v>0</v>
      </c>
      <c r="O70" s="8">
        <f>ROUND(H70*O$5,)</f>
        <v>0</v>
      </c>
      <c r="P70" s="8">
        <f>ROUND(I70*P$5,)</f>
        <v>0</v>
      </c>
      <c r="Q70" s="8">
        <f>ROUND(J70*Q$5,)</f>
        <v>0</v>
      </c>
      <c r="R70" s="8">
        <f>ROUND(K70*R$5,)</f>
        <v>0</v>
      </c>
      <c r="S70" s="8">
        <f>ROUND(L70*S$5,)</f>
        <v>0</v>
      </c>
      <c r="T70" s="8">
        <f>MIN(N70:S70)</f>
        <v>0</v>
      </c>
      <c r="U70" s="8">
        <f>SMALL(N70:S70,2)</f>
        <v>0</v>
      </c>
      <c r="V70" s="9">
        <f>SUM(N70:S70)-T70-U70</f>
        <v>0</v>
      </c>
    </row>
    <row r="71" spans="1:22" ht="15.75" thickBot="1">
      <c r="A71" s="3">
        <v>55</v>
      </c>
      <c r="B71" s="3" t="s">
        <v>118</v>
      </c>
      <c r="C71" s="3" t="s">
        <v>119</v>
      </c>
      <c r="D71" s="3" t="s">
        <v>4</v>
      </c>
      <c r="E71" s="7" t="s">
        <v>41</v>
      </c>
      <c r="F71" s="7"/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4">
        <v>0</v>
      </c>
      <c r="N71" s="8">
        <f>ROUND(G71*N$5,)</f>
        <v>0</v>
      </c>
      <c r="O71" s="8">
        <f>ROUND(H71*O$5,)</f>
        <v>0</v>
      </c>
      <c r="P71" s="8">
        <f>ROUND(I71*P$5,)</f>
        <v>0</v>
      </c>
      <c r="Q71" s="8">
        <f>ROUND(J71*Q$5,)</f>
        <v>0</v>
      </c>
      <c r="R71" s="8">
        <f>ROUND(K71*R$5,)</f>
        <v>0</v>
      </c>
      <c r="S71" s="8">
        <f>ROUND(L71*S$5,)</f>
        <v>0</v>
      </c>
      <c r="T71" s="8">
        <f>MIN(N71:S71)</f>
        <v>0</v>
      </c>
      <c r="U71" s="8">
        <f>SMALL(N71:S71,2)</f>
        <v>0</v>
      </c>
      <c r="V71" s="9">
        <f>SUM(N71:S71)-T71-U71</f>
        <v>0</v>
      </c>
    </row>
    <row r="72" spans="1:22" ht="15.75" thickBot="1">
      <c r="A72" s="3">
        <v>55</v>
      </c>
      <c r="B72" s="3" t="s">
        <v>123</v>
      </c>
      <c r="C72" s="3" t="s">
        <v>69</v>
      </c>
      <c r="D72" s="3" t="s">
        <v>4</v>
      </c>
      <c r="E72" s="7" t="s">
        <v>41</v>
      </c>
      <c r="F72" s="7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4">
        <v>0</v>
      </c>
      <c r="N72" s="8">
        <f>ROUND(G72*N$5,)</f>
        <v>0</v>
      </c>
      <c r="O72" s="8">
        <f>ROUND(H72*O$5,)</f>
        <v>0</v>
      </c>
      <c r="P72" s="8">
        <f>ROUND(I72*P$5,)</f>
        <v>0</v>
      </c>
      <c r="Q72" s="8">
        <f>ROUND(J72*Q$5,)</f>
        <v>0</v>
      </c>
      <c r="R72" s="8">
        <f>ROUND(K72*R$5,)</f>
        <v>0</v>
      </c>
      <c r="S72" s="8">
        <f>ROUND(L72*S$5,)</f>
        <v>0</v>
      </c>
      <c r="T72" s="8">
        <f>MIN(N72:S72)</f>
        <v>0</v>
      </c>
      <c r="U72" s="8">
        <f>SMALL(N72:S72,2)</f>
        <v>0</v>
      </c>
      <c r="V72" s="9">
        <f>SUM(N72:S72)-T72-U72</f>
        <v>0</v>
      </c>
    </row>
  </sheetData>
  <autoFilter ref="B6:V72">
    <sortState ref="B7:V72">
      <sortCondition descending="1" ref="V6:V72"/>
    </sortState>
  </autoFilter>
  <conditionalFormatting sqref="N7:N72">
    <cfRule type="expression" dxfId="12" priority="10">
      <formula>$U7=$N7</formula>
    </cfRule>
    <cfRule type="expression" dxfId="11" priority="14">
      <formula>$T7=$N7</formula>
    </cfRule>
  </conditionalFormatting>
  <conditionalFormatting sqref="O7:O72">
    <cfRule type="expression" dxfId="10" priority="8">
      <formula>$O7=$U7</formula>
    </cfRule>
    <cfRule type="expression" dxfId="9" priority="13">
      <formula>$O7=$T7</formula>
    </cfRule>
  </conditionalFormatting>
  <conditionalFormatting sqref="N4:S5">
    <cfRule type="expression" dxfId="8" priority="11">
      <formula>$T4=$N4</formula>
    </cfRule>
  </conditionalFormatting>
  <conditionalFormatting sqref="Q7:Q72">
    <cfRule type="expression" dxfId="7" priority="7">
      <formula>$Q7=$U7</formula>
    </cfRule>
    <cfRule type="expression" dxfId="6" priority="12">
      <formula>$Q7=$T7</formula>
    </cfRule>
  </conditionalFormatting>
  <conditionalFormatting sqref="R7:R72">
    <cfRule type="expression" dxfId="5" priority="5">
      <formula>$R7=$U7</formula>
    </cfRule>
    <cfRule type="expression" dxfId="4" priority="6">
      <formula>$R7=$T7</formula>
    </cfRule>
  </conditionalFormatting>
  <conditionalFormatting sqref="S7:S72">
    <cfRule type="expression" dxfId="3" priority="3">
      <formula>$S7=$U7</formula>
    </cfRule>
    <cfRule type="expression" dxfId="2" priority="4">
      <formula>$S7=$T7</formula>
    </cfRule>
  </conditionalFormatting>
  <conditionalFormatting sqref="P7:P72">
    <cfRule type="expression" dxfId="1" priority="1">
      <formula>$P7=$U7</formula>
    </cfRule>
    <cfRule type="expression" dxfId="0" priority="2">
      <formula>$P7=$T7</formula>
    </cfRule>
  </conditionalFormatting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Bird</cp:lastModifiedBy>
  <dcterms:created xsi:type="dcterms:W3CDTF">2015-06-15T09:40:40Z</dcterms:created>
  <dcterms:modified xsi:type="dcterms:W3CDTF">2015-09-13T14:45:40Z</dcterms:modified>
</cp:coreProperties>
</file>